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G:\STATISTIK\Publikationen\Statistik NOE 2025\Tab\Kap3_Gesundheit_Sicherheit_Soziales\3_2_Sicherheit\3_2_2_Feuerwehr\"/>
    </mc:Choice>
  </mc:AlternateContent>
  <xr:revisionPtr revIDLastSave="0" documentId="13_ncr:1_{CF1F3470-1045-4F48-833D-1400889127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4" r:id="rId1"/>
    <sheet name="Berechnu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" l="1"/>
  <c r="F28" i="2"/>
  <c r="E28" i="2"/>
  <c r="D28" i="2"/>
  <c r="C28" i="2"/>
  <c r="G5" i="2"/>
  <c r="F5" i="2"/>
  <c r="E5" i="2"/>
  <c r="D5" i="2"/>
  <c r="C5" i="2"/>
  <c r="P50" i="2"/>
  <c r="O50" i="2"/>
  <c r="N50" i="2"/>
  <c r="M50" i="2"/>
  <c r="L50" i="2"/>
  <c r="K50" i="2"/>
  <c r="P26" i="2"/>
  <c r="O26" i="2"/>
  <c r="N26" i="2"/>
  <c r="M26" i="2"/>
  <c r="L26" i="2"/>
  <c r="K26" i="2"/>
  <c r="B30" i="2" l="1"/>
  <c r="C30" i="2"/>
  <c r="D30" i="2"/>
  <c r="E30" i="2"/>
  <c r="F30" i="2"/>
  <c r="G30" i="2"/>
  <c r="B31" i="2"/>
  <c r="C31" i="2"/>
  <c r="D31" i="2"/>
  <c r="E31" i="2"/>
  <c r="F31" i="2"/>
  <c r="G31" i="2"/>
  <c r="B32" i="2"/>
  <c r="C32" i="2"/>
  <c r="D32" i="2"/>
  <c r="E32" i="2"/>
  <c r="F32" i="2"/>
  <c r="G32" i="2"/>
  <c r="B33" i="2"/>
  <c r="C33" i="2"/>
  <c r="D33" i="2"/>
  <c r="E33" i="2"/>
  <c r="F33" i="2"/>
  <c r="G33" i="2"/>
  <c r="B34" i="2"/>
  <c r="C34" i="2"/>
  <c r="D34" i="2"/>
  <c r="E34" i="2"/>
  <c r="F34" i="2"/>
  <c r="G34" i="2"/>
  <c r="B35" i="2"/>
  <c r="C35" i="2"/>
  <c r="D35" i="2"/>
  <c r="E35" i="2"/>
  <c r="F35" i="2"/>
  <c r="G35" i="2"/>
  <c r="B36" i="2"/>
  <c r="C36" i="2"/>
  <c r="D36" i="2"/>
  <c r="E36" i="2"/>
  <c r="F36" i="2"/>
  <c r="G36" i="2"/>
  <c r="B37" i="2"/>
  <c r="C37" i="2"/>
  <c r="D37" i="2"/>
  <c r="E37" i="2"/>
  <c r="F37" i="2"/>
  <c r="G37" i="2"/>
  <c r="B38" i="2"/>
  <c r="C38" i="2"/>
  <c r="D38" i="2"/>
  <c r="E38" i="2"/>
  <c r="F38" i="2"/>
  <c r="G38" i="2"/>
  <c r="B39" i="2"/>
  <c r="C39" i="2"/>
  <c r="D39" i="2"/>
  <c r="E39" i="2"/>
  <c r="F39" i="2"/>
  <c r="G39" i="2"/>
  <c r="B40" i="2"/>
  <c r="C40" i="2"/>
  <c r="D40" i="2"/>
  <c r="E40" i="2"/>
  <c r="F40" i="2"/>
  <c r="G40" i="2"/>
  <c r="B41" i="2"/>
  <c r="C41" i="2"/>
  <c r="D41" i="2"/>
  <c r="E41" i="2"/>
  <c r="F41" i="2"/>
  <c r="G41" i="2"/>
  <c r="B42" i="2"/>
  <c r="C42" i="2"/>
  <c r="D42" i="2"/>
  <c r="E42" i="2"/>
  <c r="F42" i="2"/>
  <c r="G42" i="2"/>
  <c r="B43" i="2"/>
  <c r="C43" i="2"/>
  <c r="D43" i="2"/>
  <c r="E43" i="2"/>
  <c r="F43" i="2"/>
  <c r="G43" i="2"/>
  <c r="B44" i="2"/>
  <c r="C44" i="2"/>
  <c r="D44" i="2"/>
  <c r="E44" i="2"/>
  <c r="F44" i="2"/>
  <c r="G44" i="2"/>
  <c r="B45" i="2"/>
  <c r="C45" i="2"/>
  <c r="D45" i="2"/>
  <c r="E45" i="2"/>
  <c r="F45" i="2"/>
  <c r="G45" i="2"/>
  <c r="B46" i="2"/>
  <c r="C46" i="2"/>
  <c r="D46" i="2"/>
  <c r="E46" i="2"/>
  <c r="F46" i="2"/>
  <c r="G46" i="2"/>
  <c r="B47" i="2"/>
  <c r="C47" i="2"/>
  <c r="D47" i="2"/>
  <c r="E47" i="2"/>
  <c r="F47" i="2"/>
  <c r="G47" i="2"/>
  <c r="B48" i="2"/>
  <c r="C48" i="2"/>
  <c r="D48" i="2"/>
  <c r="E48" i="2"/>
  <c r="F48" i="2"/>
  <c r="G48" i="2"/>
  <c r="F29" i="2"/>
  <c r="G29" i="2"/>
  <c r="E29" i="2"/>
  <c r="D29" i="2"/>
  <c r="C29" i="2"/>
  <c r="B29" i="2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B24" i="2"/>
  <c r="C24" i="2"/>
  <c r="D24" i="2"/>
  <c r="E24" i="2"/>
  <c r="F24" i="2"/>
  <c r="G24" i="2"/>
  <c r="B25" i="2"/>
  <c r="C25" i="2"/>
  <c r="D25" i="2"/>
  <c r="E25" i="2"/>
  <c r="F25" i="2"/>
  <c r="G25" i="2"/>
  <c r="G6" i="2"/>
  <c r="F6" i="2"/>
  <c r="E6" i="2"/>
  <c r="D6" i="2"/>
  <c r="C6" i="2"/>
  <c r="B6" i="2"/>
  <c r="B28" i="2"/>
  <c r="B5" i="2"/>
</calcChain>
</file>

<file path=xl/sharedStrings.xml><?xml version="1.0" encoding="utf-8"?>
<sst xmlns="http://schemas.openxmlformats.org/spreadsheetml/2006/main" count="169" uniqueCount="39">
  <si>
    <t>Amstetten</t>
  </si>
  <si>
    <t>Baden</t>
  </si>
  <si>
    <t>Bruck a.d. Leitha</t>
  </si>
  <si>
    <t>Gänserndorf</t>
  </si>
  <si>
    <t>Gmünd</t>
  </si>
  <si>
    <t>Hollabrunn</t>
  </si>
  <si>
    <t>Horn</t>
  </si>
  <si>
    <t>Korneuburg</t>
  </si>
  <si>
    <t>Lilienfeld</t>
  </si>
  <si>
    <t>Melk</t>
  </si>
  <si>
    <t>Mistelbach</t>
  </si>
  <si>
    <t>Mödling</t>
  </si>
  <si>
    <t>Neunkirchen</t>
  </si>
  <si>
    <t>Scheibbs</t>
  </si>
  <si>
    <t>Tulln</t>
  </si>
  <si>
    <t>Waidhofen a.d. Thaya</t>
  </si>
  <si>
    <t>Zwettl</t>
  </si>
  <si>
    <t>Niederösterreich</t>
  </si>
  <si>
    <t>Landwirtschaft</t>
  </si>
  <si>
    <t>Industrie</t>
  </si>
  <si>
    <t>Gewerbe</t>
  </si>
  <si>
    <t>Zivil</t>
  </si>
  <si>
    <t>Fälle</t>
  </si>
  <si>
    <t>Krems</t>
  </si>
  <si>
    <t>insgesamt</t>
  </si>
  <si>
    <t xml:space="preserve"> Verwaltungsbezirk</t>
  </si>
  <si>
    <t>St. Pölten</t>
  </si>
  <si>
    <t>Wr. Neustadt</t>
  </si>
  <si>
    <t>Schäden (in 1.000 €)</t>
  </si>
  <si>
    <t>Sonstige</t>
  </si>
  <si>
    <t xml:space="preserve"> Quelle: Landesstelle für Brandverhütung des Bundeslandes Niederösterreich</t>
  </si>
  <si>
    <t>Waidhofen a.d. Ybbs</t>
  </si>
  <si>
    <t xml:space="preserve"> Niederösterreich</t>
  </si>
  <si>
    <t>Originaldaten Brandverhütung</t>
  </si>
  <si>
    <t>-</t>
  </si>
  <si>
    <r>
      <rPr>
        <sz val="9"/>
        <color theme="0"/>
        <rFont val="Arial Narrow"/>
        <family val="2"/>
      </rPr>
      <t xml:space="preserve"> Anmerkung: </t>
    </r>
    <r>
      <rPr>
        <sz val="9"/>
        <rFont val="Arial Narrow"/>
        <family val="2"/>
      </rPr>
      <t>Die Statutarstädte sind in den Zahlen der jeweiligen Verwaltungsbezirke enthalten.</t>
    </r>
  </si>
  <si>
    <t>Brandschäden 2024 nach Risikogruppen und Verwaltungsbezirken in NÖ</t>
  </si>
  <si>
    <t>Brandschäden nach Risikogruppen und Verwaltungsbezirken in NÖ</t>
  </si>
  <si>
    <t xml:space="preserve"> Anmerkung: 6.612 Kleinschäden mit einer Gesamtschadenssumme von € 1.994.762 sind in dieser Tabelle nicht enthalten, da sie sich nur auf entschädigte Brandschäden über € 2.000 bezieht.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</si>
</sst>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1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8"/>
      <name val="Arial Narrow"/>
      <family val="2"/>
    </font>
    <font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9"/>
      <name val="Arial Narrow"/>
      <family val="2"/>
    </font>
    <font>
      <vertAlign val="superscript"/>
      <sz val="9"/>
      <name val="Arial Narrow"/>
      <family val="2"/>
    </font>
    <font>
      <b/>
      <sz val="14"/>
      <color rgb="FF003871"/>
      <name val="Arial Narrow"/>
      <family val="2"/>
    </font>
    <font>
      <sz val="10"/>
      <name val="Univers LT 47 CondensedLt"/>
    </font>
    <font>
      <sz val="9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4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3" fontId="1" fillId="0" borderId="0" xfId="0" applyNumberFormat="1" applyFont="1"/>
    <xf numFmtId="0" fontId="1" fillId="0" borderId="0" xfId="0" applyFont="1"/>
    <xf numFmtId="0" fontId="3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0" fontId="8" fillId="0" borderId="0" xfId="0" applyFont="1" applyAlignment="1">
      <alignment vertical="top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5" fillId="0" borderId="0" xfId="0" applyNumberFormat="1" applyFont="1"/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/>
  </sheetViews>
  <sheetFormatPr baseColWidth="10" defaultRowHeight="12.75" x14ac:dyDescent="0.2"/>
  <cols>
    <col min="1" max="1" width="29" style="3" customWidth="1"/>
    <col min="2" max="7" width="14.28515625" style="3" customWidth="1"/>
    <col min="8" max="8" width="0.5703125" style="3" customWidth="1"/>
    <col min="9" max="16384" width="11.42578125" style="3"/>
  </cols>
  <sheetData>
    <row r="1" spans="1:10" s="10" customFormat="1" ht="36" customHeight="1" x14ac:dyDescent="0.2">
      <c r="A1" s="17" t="s">
        <v>36</v>
      </c>
      <c r="B1" s="4"/>
      <c r="C1" s="4"/>
      <c r="D1" s="4"/>
      <c r="E1" s="4"/>
      <c r="F1" s="4"/>
      <c r="G1" s="4"/>
      <c r="H1" s="4"/>
    </row>
    <row r="2" spans="1:10" s="1" customFormat="1" ht="13.5" customHeight="1" x14ac:dyDescent="0.2">
      <c r="A2" s="13" t="s">
        <v>25</v>
      </c>
      <c r="B2" s="14" t="s">
        <v>24</v>
      </c>
      <c r="C2" s="14" t="s">
        <v>18</v>
      </c>
      <c r="D2" s="14" t="s">
        <v>19</v>
      </c>
      <c r="E2" s="14" t="s">
        <v>20</v>
      </c>
      <c r="F2" s="14" t="s">
        <v>21</v>
      </c>
      <c r="G2" s="14" t="s">
        <v>29</v>
      </c>
      <c r="H2" s="14"/>
    </row>
    <row r="3" spans="1:10" s="1" customFormat="1" ht="4.5" customHeight="1" x14ac:dyDescent="0.2">
      <c r="A3" s="5"/>
      <c r="B3" s="6"/>
      <c r="C3" s="6"/>
      <c r="D3" s="6"/>
      <c r="E3" s="6"/>
      <c r="F3" s="6"/>
      <c r="G3" s="6"/>
      <c r="H3" s="7"/>
    </row>
    <row r="4" spans="1:10" s="1" customFormat="1" ht="13.5" customHeight="1" x14ac:dyDescent="0.2">
      <c r="A4" s="24" t="s">
        <v>22</v>
      </c>
      <c r="B4" s="24"/>
      <c r="C4" s="24"/>
      <c r="D4" s="24"/>
      <c r="E4" s="24"/>
      <c r="F4" s="24"/>
      <c r="G4" s="24"/>
      <c r="H4" s="24"/>
      <c r="J4" s="3"/>
    </row>
    <row r="5" spans="1:10" ht="13.5" customHeight="1" x14ac:dyDescent="0.2">
      <c r="A5" s="11" t="s">
        <v>0</v>
      </c>
      <c r="B5" s="12">
        <v>286</v>
      </c>
      <c r="C5" s="12">
        <v>66</v>
      </c>
      <c r="D5" s="12">
        <v>5</v>
      </c>
      <c r="E5" s="12">
        <v>12</v>
      </c>
      <c r="F5" s="12">
        <v>62</v>
      </c>
      <c r="G5" s="12">
        <v>10</v>
      </c>
      <c r="H5" s="2"/>
      <c r="I5" s="2"/>
    </row>
    <row r="6" spans="1:10" ht="13.5" customHeight="1" x14ac:dyDescent="0.2">
      <c r="A6" s="11" t="s">
        <v>1</v>
      </c>
      <c r="B6" s="12">
        <v>135</v>
      </c>
      <c r="C6" s="12">
        <v>35</v>
      </c>
      <c r="D6" s="12">
        <v>2</v>
      </c>
      <c r="E6" s="12">
        <v>10</v>
      </c>
      <c r="F6" s="12">
        <v>79</v>
      </c>
      <c r="G6" s="12">
        <v>9</v>
      </c>
      <c r="H6" s="2"/>
      <c r="I6" s="2"/>
    </row>
    <row r="7" spans="1:10" ht="13.5" customHeight="1" x14ac:dyDescent="0.2">
      <c r="A7" s="11" t="s">
        <v>2</v>
      </c>
      <c r="B7" s="12">
        <v>98</v>
      </c>
      <c r="C7" s="12">
        <v>19</v>
      </c>
      <c r="D7" s="12">
        <v>2</v>
      </c>
      <c r="E7" s="12">
        <v>20</v>
      </c>
      <c r="F7" s="12">
        <v>55</v>
      </c>
      <c r="G7" s="12">
        <v>2</v>
      </c>
      <c r="H7" s="2"/>
      <c r="I7" s="2"/>
    </row>
    <row r="8" spans="1:10" ht="13.5" customHeight="1" x14ac:dyDescent="0.2">
      <c r="A8" s="11" t="s">
        <v>3</v>
      </c>
      <c r="B8" s="12">
        <v>137</v>
      </c>
      <c r="C8" s="12">
        <v>54</v>
      </c>
      <c r="D8" s="12">
        <v>1</v>
      </c>
      <c r="E8" s="12">
        <v>4</v>
      </c>
      <c r="F8" s="12">
        <v>70</v>
      </c>
      <c r="G8" s="12">
        <v>8</v>
      </c>
      <c r="H8" s="2"/>
      <c r="I8" s="2"/>
    </row>
    <row r="9" spans="1:10" ht="13.5" customHeight="1" x14ac:dyDescent="0.2">
      <c r="A9" s="11" t="s">
        <v>4</v>
      </c>
      <c r="B9" s="12">
        <v>89</v>
      </c>
      <c r="C9" s="12">
        <v>34</v>
      </c>
      <c r="D9" s="12" t="s">
        <v>34</v>
      </c>
      <c r="E9" s="12">
        <v>10</v>
      </c>
      <c r="F9" s="12">
        <v>38</v>
      </c>
      <c r="G9" s="12">
        <v>7</v>
      </c>
      <c r="H9" s="2"/>
      <c r="I9" s="2"/>
    </row>
    <row r="10" spans="1:10" ht="13.5" customHeight="1" x14ac:dyDescent="0.2">
      <c r="A10" s="11" t="s">
        <v>5</v>
      </c>
      <c r="B10" s="12">
        <v>112</v>
      </c>
      <c r="C10" s="12">
        <v>46</v>
      </c>
      <c r="D10" s="12">
        <v>1</v>
      </c>
      <c r="E10" s="12">
        <v>8</v>
      </c>
      <c r="F10" s="12">
        <v>48</v>
      </c>
      <c r="G10" s="12">
        <v>9</v>
      </c>
      <c r="H10" s="2"/>
      <c r="I10" s="2"/>
    </row>
    <row r="11" spans="1:10" ht="13.5" customHeight="1" x14ac:dyDescent="0.2">
      <c r="A11" s="11" t="s">
        <v>6</v>
      </c>
      <c r="B11" s="12">
        <v>82</v>
      </c>
      <c r="C11" s="12">
        <v>37</v>
      </c>
      <c r="D11" s="12">
        <v>1</v>
      </c>
      <c r="E11" s="12">
        <v>9</v>
      </c>
      <c r="F11" s="12">
        <v>31</v>
      </c>
      <c r="G11" s="12">
        <v>4</v>
      </c>
      <c r="H11" s="2"/>
      <c r="I11" s="2"/>
    </row>
    <row r="12" spans="1:10" ht="13.5" customHeight="1" x14ac:dyDescent="0.2">
      <c r="A12" s="11" t="s">
        <v>7</v>
      </c>
      <c r="B12" s="12">
        <v>87</v>
      </c>
      <c r="C12" s="12">
        <v>35</v>
      </c>
      <c r="D12" s="12">
        <v>1</v>
      </c>
      <c r="E12" s="12">
        <v>7</v>
      </c>
      <c r="F12" s="12">
        <v>41</v>
      </c>
      <c r="G12" s="12">
        <v>3</v>
      </c>
      <c r="H12" s="2"/>
      <c r="I12" s="2"/>
    </row>
    <row r="13" spans="1:10" ht="13.5" customHeight="1" x14ac:dyDescent="0.2">
      <c r="A13" s="11" t="s">
        <v>23</v>
      </c>
      <c r="B13" s="12">
        <v>85</v>
      </c>
      <c r="C13" s="12">
        <v>24</v>
      </c>
      <c r="D13" s="12">
        <v>2</v>
      </c>
      <c r="E13" s="12">
        <v>7</v>
      </c>
      <c r="F13" s="12">
        <v>49</v>
      </c>
      <c r="G13" s="12">
        <v>3</v>
      </c>
      <c r="H13" s="2"/>
      <c r="I13" s="2"/>
    </row>
    <row r="14" spans="1:10" ht="13.5" customHeight="1" x14ac:dyDescent="0.2">
      <c r="A14" s="11" t="s">
        <v>8</v>
      </c>
      <c r="B14" s="12">
        <v>38</v>
      </c>
      <c r="C14" s="12">
        <v>12</v>
      </c>
      <c r="D14" s="12" t="s">
        <v>34</v>
      </c>
      <c r="E14" s="12">
        <v>6</v>
      </c>
      <c r="F14" s="12">
        <v>19</v>
      </c>
      <c r="G14" s="12">
        <v>1</v>
      </c>
      <c r="H14" s="2"/>
      <c r="I14" s="2"/>
    </row>
    <row r="15" spans="1:10" ht="13.5" customHeight="1" x14ac:dyDescent="0.2">
      <c r="A15" s="11" t="s">
        <v>9</v>
      </c>
      <c r="B15" s="12">
        <v>138</v>
      </c>
      <c r="C15" s="12">
        <v>58</v>
      </c>
      <c r="D15" s="12">
        <v>1</v>
      </c>
      <c r="E15" s="12">
        <v>9</v>
      </c>
      <c r="F15" s="12">
        <v>64</v>
      </c>
      <c r="G15" s="12">
        <v>6</v>
      </c>
      <c r="H15" s="2"/>
      <c r="I15" s="2"/>
    </row>
    <row r="16" spans="1:10" ht="13.5" customHeight="1" x14ac:dyDescent="0.2">
      <c r="A16" s="11" t="s">
        <v>10</v>
      </c>
      <c r="B16" s="12">
        <v>125</v>
      </c>
      <c r="C16" s="12">
        <v>36</v>
      </c>
      <c r="D16" s="12" t="s">
        <v>34</v>
      </c>
      <c r="E16" s="12">
        <v>15</v>
      </c>
      <c r="F16" s="12">
        <v>68</v>
      </c>
      <c r="G16" s="12">
        <v>6</v>
      </c>
      <c r="H16" s="2"/>
      <c r="I16" s="2"/>
    </row>
    <row r="17" spans="1:9" ht="13.5" customHeight="1" x14ac:dyDescent="0.2">
      <c r="A17" s="11" t="s">
        <v>11</v>
      </c>
      <c r="B17" s="12">
        <v>78</v>
      </c>
      <c r="C17" s="12">
        <v>19</v>
      </c>
      <c r="D17" s="12">
        <v>2</v>
      </c>
      <c r="E17" s="12">
        <v>12</v>
      </c>
      <c r="F17" s="12">
        <v>37</v>
      </c>
      <c r="G17" s="12">
        <v>8</v>
      </c>
      <c r="H17" s="2"/>
      <c r="I17" s="2"/>
    </row>
    <row r="18" spans="1:9" ht="13.5" customHeight="1" x14ac:dyDescent="0.2">
      <c r="A18" s="11" t="s">
        <v>12</v>
      </c>
      <c r="B18" s="12">
        <v>119</v>
      </c>
      <c r="C18" s="12">
        <v>42</v>
      </c>
      <c r="D18" s="12">
        <v>1</v>
      </c>
      <c r="E18" s="12">
        <v>5</v>
      </c>
      <c r="F18" s="12">
        <v>68</v>
      </c>
      <c r="G18" s="12">
        <v>3</v>
      </c>
      <c r="H18" s="2"/>
      <c r="I18" s="2"/>
    </row>
    <row r="19" spans="1:9" ht="13.5" customHeight="1" x14ac:dyDescent="0.2">
      <c r="A19" s="11" t="s">
        <v>26</v>
      </c>
      <c r="B19" s="12">
        <v>238</v>
      </c>
      <c r="C19" s="12">
        <v>69</v>
      </c>
      <c r="D19" s="12">
        <v>1</v>
      </c>
      <c r="E19" s="12">
        <v>17</v>
      </c>
      <c r="F19" s="12">
        <v>132</v>
      </c>
      <c r="G19" s="12">
        <v>19</v>
      </c>
      <c r="H19" s="2"/>
      <c r="I19" s="2"/>
    </row>
    <row r="20" spans="1:9" ht="13.5" customHeight="1" x14ac:dyDescent="0.2">
      <c r="A20" s="11" t="s">
        <v>13</v>
      </c>
      <c r="B20" s="12">
        <v>71</v>
      </c>
      <c r="C20" s="12">
        <v>35</v>
      </c>
      <c r="D20" s="12" t="s">
        <v>34</v>
      </c>
      <c r="E20" s="12">
        <v>6</v>
      </c>
      <c r="F20" s="12">
        <v>27</v>
      </c>
      <c r="G20" s="12">
        <v>3</v>
      </c>
      <c r="H20" s="2"/>
      <c r="I20" s="2"/>
    </row>
    <row r="21" spans="1:9" ht="13.5" customHeight="1" x14ac:dyDescent="0.2">
      <c r="A21" s="11" t="s">
        <v>14</v>
      </c>
      <c r="B21" s="12">
        <v>152</v>
      </c>
      <c r="C21" s="12">
        <v>45</v>
      </c>
      <c r="D21" s="12">
        <v>4</v>
      </c>
      <c r="E21" s="12">
        <v>14</v>
      </c>
      <c r="F21" s="12">
        <v>82</v>
      </c>
      <c r="G21" s="12">
        <v>7</v>
      </c>
      <c r="H21" s="2"/>
      <c r="I21" s="2"/>
    </row>
    <row r="22" spans="1:9" ht="13.5" customHeight="1" x14ac:dyDescent="0.2">
      <c r="A22" s="11" t="s">
        <v>15</v>
      </c>
      <c r="B22" s="12">
        <v>78</v>
      </c>
      <c r="C22" s="12">
        <v>48</v>
      </c>
      <c r="D22" s="12">
        <v>1</v>
      </c>
      <c r="E22" s="12">
        <v>5</v>
      </c>
      <c r="F22" s="12">
        <v>23</v>
      </c>
      <c r="G22" s="12">
        <v>1</v>
      </c>
      <c r="H22" s="2"/>
      <c r="I22" s="2"/>
    </row>
    <row r="23" spans="1:9" ht="13.5" customHeight="1" x14ac:dyDescent="0.2">
      <c r="A23" s="11" t="s">
        <v>27</v>
      </c>
      <c r="B23" s="12">
        <v>140</v>
      </c>
      <c r="C23" s="12">
        <v>41</v>
      </c>
      <c r="D23" s="12">
        <v>2</v>
      </c>
      <c r="E23" s="12">
        <v>11</v>
      </c>
      <c r="F23" s="12">
        <v>81</v>
      </c>
      <c r="G23" s="12">
        <v>5</v>
      </c>
      <c r="H23" s="2"/>
      <c r="I23" s="2"/>
    </row>
    <row r="24" spans="1:9" ht="13.5" customHeight="1" x14ac:dyDescent="0.2">
      <c r="A24" s="11" t="s">
        <v>16</v>
      </c>
      <c r="B24" s="12">
        <v>135</v>
      </c>
      <c r="C24" s="12">
        <v>57</v>
      </c>
      <c r="D24" s="12">
        <v>2</v>
      </c>
      <c r="E24" s="12">
        <v>17</v>
      </c>
      <c r="F24" s="12">
        <v>52</v>
      </c>
      <c r="G24" s="12">
        <v>7</v>
      </c>
      <c r="H24" s="2"/>
      <c r="I24" s="2"/>
    </row>
    <row r="25" spans="1:9" s="9" customFormat="1" ht="13.5" customHeight="1" x14ac:dyDescent="0.2">
      <c r="A25" s="15" t="s">
        <v>17</v>
      </c>
      <c r="B25" s="16">
        <v>2292</v>
      </c>
      <c r="C25" s="16">
        <v>812</v>
      </c>
      <c r="D25" s="16">
        <v>29</v>
      </c>
      <c r="E25" s="16">
        <v>204</v>
      </c>
      <c r="F25" s="16">
        <v>1126</v>
      </c>
      <c r="G25" s="16">
        <v>121</v>
      </c>
      <c r="H25" s="16"/>
      <c r="I25" s="8"/>
    </row>
    <row r="26" spans="1:9" ht="4.5" customHeight="1" x14ac:dyDescent="0.2">
      <c r="A26" s="5"/>
      <c r="B26" s="6"/>
      <c r="C26" s="6"/>
      <c r="D26" s="6"/>
      <c r="E26" s="6"/>
      <c r="F26" s="6"/>
      <c r="G26" s="6"/>
      <c r="H26" s="7"/>
    </row>
    <row r="27" spans="1:9" ht="13.5" customHeight="1" x14ac:dyDescent="0.2">
      <c r="A27" s="24" t="s">
        <v>28</v>
      </c>
      <c r="B27" s="24"/>
      <c r="C27" s="24"/>
      <c r="D27" s="24"/>
      <c r="E27" s="24"/>
      <c r="F27" s="24"/>
      <c r="G27" s="24"/>
      <c r="H27" s="24"/>
    </row>
    <row r="28" spans="1:9" ht="13.5" customHeight="1" x14ac:dyDescent="0.2">
      <c r="A28" s="11" t="s">
        <v>0</v>
      </c>
      <c r="B28" s="12">
        <v>8180</v>
      </c>
      <c r="C28" s="12">
        <v>3126</v>
      </c>
      <c r="D28" s="12">
        <v>117</v>
      </c>
      <c r="E28" s="12">
        <v>119</v>
      </c>
      <c r="F28" s="12">
        <v>1830</v>
      </c>
      <c r="G28" s="12">
        <v>222</v>
      </c>
      <c r="H28" s="2"/>
    </row>
    <row r="29" spans="1:9" ht="13.5" customHeight="1" x14ac:dyDescent="0.2">
      <c r="A29" s="11" t="s">
        <v>1</v>
      </c>
      <c r="B29" s="12">
        <v>5304</v>
      </c>
      <c r="C29" s="12">
        <v>416</v>
      </c>
      <c r="D29" s="12">
        <v>24</v>
      </c>
      <c r="E29" s="12">
        <v>2147</v>
      </c>
      <c r="F29" s="12">
        <v>2111</v>
      </c>
      <c r="G29" s="12">
        <v>606</v>
      </c>
      <c r="H29" s="2"/>
    </row>
    <row r="30" spans="1:9" ht="13.5" customHeight="1" x14ac:dyDescent="0.2">
      <c r="A30" s="11" t="s">
        <v>2</v>
      </c>
      <c r="B30" s="12">
        <v>1905</v>
      </c>
      <c r="C30" s="12">
        <v>409</v>
      </c>
      <c r="D30" s="12">
        <v>8</v>
      </c>
      <c r="E30" s="12">
        <v>524</v>
      </c>
      <c r="F30" s="12">
        <v>926</v>
      </c>
      <c r="G30" s="12">
        <v>38</v>
      </c>
      <c r="H30" s="2"/>
    </row>
    <row r="31" spans="1:9" ht="13.5" customHeight="1" x14ac:dyDescent="0.2">
      <c r="A31" s="11" t="s">
        <v>3</v>
      </c>
      <c r="B31" s="12">
        <v>5322</v>
      </c>
      <c r="C31" s="12">
        <v>2148</v>
      </c>
      <c r="D31" s="12">
        <v>3</v>
      </c>
      <c r="E31" s="12">
        <v>43</v>
      </c>
      <c r="F31" s="12">
        <v>3049</v>
      </c>
      <c r="G31" s="12">
        <v>79</v>
      </c>
      <c r="H31" s="2"/>
    </row>
    <row r="32" spans="1:9" ht="13.5" customHeight="1" x14ac:dyDescent="0.2">
      <c r="A32" s="11" t="s">
        <v>4</v>
      </c>
      <c r="B32" s="12">
        <v>3999</v>
      </c>
      <c r="C32" s="12">
        <v>1717</v>
      </c>
      <c r="D32" s="12" t="s">
        <v>34</v>
      </c>
      <c r="E32" s="12">
        <v>501</v>
      </c>
      <c r="F32" s="12">
        <v>1656</v>
      </c>
      <c r="G32" s="12">
        <v>125</v>
      </c>
      <c r="H32" s="2"/>
    </row>
    <row r="33" spans="1:9" ht="13.5" customHeight="1" x14ac:dyDescent="0.2">
      <c r="A33" s="11" t="s">
        <v>5</v>
      </c>
      <c r="B33" s="12">
        <v>2748</v>
      </c>
      <c r="C33" s="12">
        <v>489</v>
      </c>
      <c r="D33" s="12">
        <v>8</v>
      </c>
      <c r="E33" s="12">
        <v>1536</v>
      </c>
      <c r="F33" s="12">
        <v>606</v>
      </c>
      <c r="G33" s="12">
        <v>109</v>
      </c>
      <c r="H33" s="2"/>
    </row>
    <row r="34" spans="1:9" ht="13.5" customHeight="1" x14ac:dyDescent="0.2">
      <c r="A34" s="11" t="s">
        <v>6</v>
      </c>
      <c r="B34" s="12">
        <v>2616</v>
      </c>
      <c r="C34" s="12">
        <v>495</v>
      </c>
      <c r="D34" s="12">
        <v>2</v>
      </c>
      <c r="E34" s="12">
        <v>863</v>
      </c>
      <c r="F34" s="12">
        <v>969</v>
      </c>
      <c r="G34" s="12">
        <v>287</v>
      </c>
      <c r="H34" s="2"/>
    </row>
    <row r="35" spans="1:9" ht="13.5" customHeight="1" x14ac:dyDescent="0.2">
      <c r="A35" s="11" t="s">
        <v>7</v>
      </c>
      <c r="B35" s="12">
        <v>2988</v>
      </c>
      <c r="C35" s="12">
        <v>952</v>
      </c>
      <c r="D35" s="12">
        <v>13</v>
      </c>
      <c r="E35" s="12">
        <v>904</v>
      </c>
      <c r="F35" s="12">
        <v>1018</v>
      </c>
      <c r="G35" s="12">
        <v>101</v>
      </c>
      <c r="H35" s="2"/>
    </row>
    <row r="36" spans="1:9" ht="13.5" customHeight="1" x14ac:dyDescent="0.2">
      <c r="A36" s="11" t="s">
        <v>23</v>
      </c>
      <c r="B36" s="12">
        <v>3313</v>
      </c>
      <c r="C36" s="12">
        <v>1201</v>
      </c>
      <c r="D36" s="12">
        <v>23</v>
      </c>
      <c r="E36" s="12">
        <v>161</v>
      </c>
      <c r="F36" s="12">
        <v>1785</v>
      </c>
      <c r="G36" s="12">
        <v>143</v>
      </c>
      <c r="H36" s="2"/>
    </row>
    <row r="37" spans="1:9" ht="13.5" customHeight="1" x14ac:dyDescent="0.2">
      <c r="A37" s="11" t="s">
        <v>8</v>
      </c>
      <c r="B37" s="12">
        <v>2001</v>
      </c>
      <c r="C37" s="12">
        <v>100</v>
      </c>
      <c r="D37" s="12" t="s">
        <v>34</v>
      </c>
      <c r="E37" s="12">
        <v>943</v>
      </c>
      <c r="F37" s="12">
        <v>946</v>
      </c>
      <c r="G37" s="12">
        <v>12</v>
      </c>
      <c r="H37" s="2"/>
    </row>
    <row r="38" spans="1:9" ht="13.5" customHeight="1" x14ac:dyDescent="0.2">
      <c r="A38" s="11" t="s">
        <v>9</v>
      </c>
      <c r="B38" s="12">
        <v>2106</v>
      </c>
      <c r="C38" s="12">
        <v>646</v>
      </c>
      <c r="D38" s="12">
        <v>7</v>
      </c>
      <c r="E38" s="12">
        <v>96</v>
      </c>
      <c r="F38" s="12">
        <v>1263</v>
      </c>
      <c r="G38" s="12">
        <v>94</v>
      </c>
      <c r="H38" s="2"/>
    </row>
    <row r="39" spans="1:9" ht="13.5" customHeight="1" x14ac:dyDescent="0.2">
      <c r="A39" s="11" t="s">
        <v>10</v>
      </c>
      <c r="B39" s="12">
        <v>4756</v>
      </c>
      <c r="C39" s="12">
        <v>1326</v>
      </c>
      <c r="D39" s="12" t="s">
        <v>34</v>
      </c>
      <c r="E39" s="12">
        <v>565</v>
      </c>
      <c r="F39" s="12">
        <v>2757</v>
      </c>
      <c r="G39" s="12">
        <v>108</v>
      </c>
      <c r="H39" s="2"/>
    </row>
    <row r="40" spans="1:9" ht="13.5" customHeight="1" x14ac:dyDescent="0.2">
      <c r="A40" s="11" t="s">
        <v>11</v>
      </c>
      <c r="B40" s="12">
        <v>6451</v>
      </c>
      <c r="C40" s="12">
        <v>2639</v>
      </c>
      <c r="D40" s="12">
        <v>42</v>
      </c>
      <c r="E40" s="12">
        <v>1776</v>
      </c>
      <c r="F40" s="12">
        <v>1744</v>
      </c>
      <c r="G40" s="12">
        <v>250</v>
      </c>
      <c r="H40" s="2"/>
    </row>
    <row r="41" spans="1:9" ht="13.5" customHeight="1" x14ac:dyDescent="0.2">
      <c r="A41" s="11" t="s">
        <v>12</v>
      </c>
      <c r="B41" s="12">
        <v>2696</v>
      </c>
      <c r="C41" s="12">
        <v>476</v>
      </c>
      <c r="D41" s="12">
        <v>5</v>
      </c>
      <c r="E41" s="12">
        <v>628</v>
      </c>
      <c r="F41" s="12">
        <v>1577</v>
      </c>
      <c r="G41" s="12">
        <v>10</v>
      </c>
      <c r="H41" s="2"/>
    </row>
    <row r="42" spans="1:9" ht="13.5" customHeight="1" x14ac:dyDescent="0.2">
      <c r="A42" s="11" t="s">
        <v>26</v>
      </c>
      <c r="B42" s="12">
        <v>13979</v>
      </c>
      <c r="C42" s="12">
        <v>6077</v>
      </c>
      <c r="D42" s="12">
        <v>51</v>
      </c>
      <c r="E42" s="12">
        <v>996</v>
      </c>
      <c r="F42" s="12">
        <v>6278</v>
      </c>
      <c r="G42" s="12">
        <v>577</v>
      </c>
      <c r="H42" s="2"/>
    </row>
    <row r="43" spans="1:9" ht="13.5" customHeight="1" x14ac:dyDescent="0.2">
      <c r="A43" s="11" t="s">
        <v>13</v>
      </c>
      <c r="B43" s="12">
        <v>1459</v>
      </c>
      <c r="C43" s="12">
        <v>764</v>
      </c>
      <c r="D43" s="12" t="s">
        <v>34</v>
      </c>
      <c r="E43" s="12">
        <v>59</v>
      </c>
      <c r="F43" s="12">
        <v>487</v>
      </c>
      <c r="G43" s="12">
        <v>149</v>
      </c>
      <c r="H43" s="2"/>
    </row>
    <row r="44" spans="1:9" ht="13.5" customHeight="1" x14ac:dyDescent="0.2">
      <c r="A44" s="11" t="s">
        <v>14</v>
      </c>
      <c r="B44" s="12">
        <v>14789</v>
      </c>
      <c r="C44" s="12">
        <v>1568</v>
      </c>
      <c r="D44" s="12">
        <v>5827</v>
      </c>
      <c r="E44" s="12">
        <v>215</v>
      </c>
      <c r="F44" s="12">
        <v>6222</v>
      </c>
      <c r="G44" s="12">
        <v>957</v>
      </c>
      <c r="H44" s="2"/>
    </row>
    <row r="45" spans="1:9" ht="13.5" customHeight="1" x14ac:dyDescent="0.2">
      <c r="A45" s="11" t="s">
        <v>15</v>
      </c>
      <c r="B45" s="12">
        <v>1883</v>
      </c>
      <c r="C45" s="12">
        <v>520</v>
      </c>
      <c r="D45" s="12">
        <v>150</v>
      </c>
      <c r="E45" s="12">
        <v>327</v>
      </c>
      <c r="F45" s="12">
        <v>838</v>
      </c>
      <c r="G45" s="12">
        <v>48</v>
      </c>
      <c r="H45" s="2"/>
    </row>
    <row r="46" spans="1:9" ht="13.5" customHeight="1" x14ac:dyDescent="0.2">
      <c r="A46" s="11" t="s">
        <v>27</v>
      </c>
      <c r="B46" s="12">
        <v>3124</v>
      </c>
      <c r="C46" s="12">
        <v>551</v>
      </c>
      <c r="D46" s="12">
        <v>13</v>
      </c>
      <c r="E46" s="12">
        <v>781</v>
      </c>
      <c r="F46" s="12">
        <v>1713</v>
      </c>
      <c r="G46" s="12">
        <v>66</v>
      </c>
      <c r="H46" s="2"/>
      <c r="I46" s="2"/>
    </row>
    <row r="47" spans="1:9" ht="13.5" customHeight="1" x14ac:dyDescent="0.2">
      <c r="A47" s="11" t="s">
        <v>16</v>
      </c>
      <c r="B47" s="12">
        <v>5454</v>
      </c>
      <c r="C47" s="12">
        <v>1610</v>
      </c>
      <c r="D47" s="12">
        <v>1326</v>
      </c>
      <c r="E47" s="12">
        <v>337</v>
      </c>
      <c r="F47" s="12">
        <v>1968</v>
      </c>
      <c r="G47" s="12">
        <v>213</v>
      </c>
      <c r="H47" s="2"/>
    </row>
    <row r="48" spans="1:9" s="9" customFormat="1" ht="13.5" customHeight="1" x14ac:dyDescent="0.2">
      <c r="A48" s="18" t="s">
        <v>32</v>
      </c>
      <c r="B48" s="16">
        <v>92307</v>
      </c>
      <c r="C48" s="16">
        <v>27230</v>
      </c>
      <c r="D48" s="16">
        <v>7619</v>
      </c>
      <c r="E48" s="16">
        <v>13521</v>
      </c>
      <c r="F48" s="16">
        <v>39743</v>
      </c>
      <c r="G48" s="16">
        <v>4194</v>
      </c>
      <c r="H48" s="16"/>
    </row>
    <row r="49" spans="1:8" ht="18" customHeight="1" x14ac:dyDescent="0.25">
      <c r="A49" s="25" t="s">
        <v>38</v>
      </c>
      <c r="B49" s="26"/>
      <c r="C49" s="26"/>
      <c r="D49" s="26"/>
      <c r="E49" s="26"/>
      <c r="F49" s="26"/>
      <c r="G49" s="26"/>
      <c r="H49" s="19"/>
    </row>
    <row r="50" spans="1:8" ht="13.5" customHeight="1" x14ac:dyDescent="0.25">
      <c r="A50" s="25" t="s">
        <v>35</v>
      </c>
      <c r="B50" s="26"/>
      <c r="C50" s="26"/>
      <c r="D50" s="26"/>
      <c r="E50" s="26"/>
      <c r="F50" s="26"/>
      <c r="G50" s="26"/>
      <c r="H50" s="19"/>
    </row>
    <row r="51" spans="1:8" ht="13.5" customHeight="1" x14ac:dyDescent="0.25">
      <c r="A51" s="25" t="s">
        <v>30</v>
      </c>
      <c r="B51" s="26"/>
      <c r="C51" s="26"/>
      <c r="D51" s="26"/>
      <c r="E51" s="26"/>
      <c r="F51" s="26"/>
      <c r="G51" s="26"/>
    </row>
  </sheetData>
  <mergeCells count="5">
    <mergeCell ref="A4:H4"/>
    <mergeCell ref="A27:H27"/>
    <mergeCell ref="A49:G49"/>
    <mergeCell ref="A50:G50"/>
    <mergeCell ref="A51:G51"/>
  </mergeCells>
  <pageMargins left="0.59055118110236227" right="0.59055118110236227" top="1.1811023622047245" bottom="0.78740157480314965" header="0.51181102362204722" footer="0.51181102362204722"/>
  <pageSetup paperSize="9" orientation="portrait" verticalDpi="2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0"/>
  <sheetViews>
    <sheetView topLeftCell="A9" zoomScaleNormal="100" workbookViewId="0">
      <selection activeCell="B28" sqref="B28:G48"/>
    </sheetView>
  </sheetViews>
  <sheetFormatPr baseColWidth="10" defaultRowHeight="12.75" x14ac:dyDescent="0.2"/>
  <cols>
    <col min="1" max="1" width="29" style="3" customWidth="1"/>
    <col min="2" max="7" width="14.28515625" style="3" customWidth="1"/>
    <col min="8" max="8" width="0.5703125" style="3" customWidth="1"/>
    <col min="9" max="9" width="9.42578125" style="3" customWidth="1"/>
    <col min="10" max="10" width="16.42578125" style="3" bestFit="1" customWidth="1"/>
    <col min="11" max="16" width="14.28515625" style="3" customWidth="1"/>
    <col min="17" max="17" width="0.5703125" style="3" customWidth="1"/>
    <col min="18" max="16384" width="11.42578125" style="3"/>
  </cols>
  <sheetData>
    <row r="1" spans="1:19" s="10" customFormat="1" ht="36" customHeight="1" x14ac:dyDescent="0.2">
      <c r="A1" s="17" t="s">
        <v>37</v>
      </c>
      <c r="B1" s="4"/>
      <c r="C1" s="4"/>
      <c r="D1" s="4"/>
      <c r="E1" s="4"/>
      <c r="F1" s="4"/>
      <c r="G1" s="4"/>
      <c r="H1" s="4"/>
      <c r="I1" s="4"/>
      <c r="J1" s="10" t="s">
        <v>33</v>
      </c>
    </row>
    <row r="2" spans="1:19" s="1" customFormat="1" ht="13.5" customHeight="1" x14ac:dyDescent="0.2">
      <c r="A2" s="13" t="s">
        <v>25</v>
      </c>
      <c r="B2" s="14" t="s">
        <v>24</v>
      </c>
      <c r="C2" s="14" t="s">
        <v>18</v>
      </c>
      <c r="D2" s="14" t="s">
        <v>19</v>
      </c>
      <c r="E2" s="14" t="s">
        <v>20</v>
      </c>
      <c r="F2" s="14" t="s">
        <v>21</v>
      </c>
      <c r="G2" s="14" t="s">
        <v>29</v>
      </c>
      <c r="H2" s="14"/>
      <c r="I2" s="6"/>
      <c r="J2" s="13" t="s">
        <v>25</v>
      </c>
      <c r="K2" s="14" t="s">
        <v>24</v>
      </c>
      <c r="L2" s="14" t="s">
        <v>18</v>
      </c>
      <c r="M2" s="14" t="s">
        <v>19</v>
      </c>
      <c r="N2" s="14" t="s">
        <v>20</v>
      </c>
      <c r="O2" s="14" t="s">
        <v>21</v>
      </c>
      <c r="P2" s="14" t="s">
        <v>29</v>
      </c>
      <c r="Q2" s="14"/>
    </row>
    <row r="3" spans="1:19" s="1" customFormat="1" ht="4.5" customHeight="1" x14ac:dyDescent="0.2">
      <c r="A3" s="5"/>
      <c r="B3" s="6"/>
      <c r="C3" s="6"/>
      <c r="D3" s="6"/>
      <c r="E3" s="6"/>
      <c r="F3" s="6"/>
      <c r="G3" s="6"/>
      <c r="H3" s="7"/>
      <c r="I3" s="7"/>
      <c r="J3" s="5"/>
      <c r="K3" s="6"/>
      <c r="L3" s="6"/>
      <c r="M3" s="6"/>
      <c r="N3" s="6"/>
      <c r="O3" s="6"/>
      <c r="P3" s="6"/>
      <c r="Q3" s="7"/>
    </row>
    <row r="4" spans="1:19" s="1" customFormat="1" ht="13.5" customHeight="1" x14ac:dyDescent="0.2">
      <c r="A4" s="24" t="s">
        <v>22</v>
      </c>
      <c r="B4" s="24"/>
      <c r="C4" s="24"/>
      <c r="D4" s="24"/>
      <c r="E4" s="24"/>
      <c r="F4" s="24"/>
      <c r="G4" s="24"/>
      <c r="H4" s="24"/>
      <c r="I4" s="20"/>
      <c r="J4" s="24" t="s">
        <v>22</v>
      </c>
      <c r="K4" s="24"/>
      <c r="L4" s="24"/>
      <c r="M4" s="24"/>
      <c r="N4" s="24"/>
      <c r="O4" s="24"/>
      <c r="P4" s="24"/>
      <c r="Q4" s="24"/>
      <c r="S4" s="3"/>
    </row>
    <row r="5" spans="1:19" ht="13.5" customHeight="1" x14ac:dyDescent="0.2">
      <c r="A5" s="11" t="s">
        <v>0</v>
      </c>
      <c r="B5" s="12">
        <f>SUM(K5+K23)</f>
        <v>286</v>
      </c>
      <c r="C5" s="12">
        <f>SUM(L5+L24)</f>
        <v>66</v>
      </c>
      <c r="D5" s="12">
        <f>SUM(M5+M24)</f>
        <v>5</v>
      </c>
      <c r="E5" s="12">
        <f>SUM(N5+N24)</f>
        <v>12</v>
      </c>
      <c r="F5" s="12">
        <f>SUM(O5+O24)</f>
        <v>62</v>
      </c>
      <c r="G5" s="12">
        <f>SUM(P5+P24)</f>
        <v>10</v>
      </c>
      <c r="H5" s="2"/>
      <c r="I5" s="2"/>
      <c r="J5" s="11" t="s">
        <v>0</v>
      </c>
      <c r="K5" s="12">
        <v>146</v>
      </c>
      <c r="L5" s="12">
        <v>63</v>
      </c>
      <c r="M5" s="12">
        <v>5</v>
      </c>
      <c r="N5" s="12">
        <v>11</v>
      </c>
      <c r="O5" s="12">
        <v>57</v>
      </c>
      <c r="P5" s="12">
        <v>10</v>
      </c>
      <c r="Q5" s="2"/>
      <c r="R5" s="2"/>
    </row>
    <row r="6" spans="1:19" ht="13.5" customHeight="1" x14ac:dyDescent="0.2">
      <c r="A6" s="11" t="s">
        <v>1</v>
      </c>
      <c r="B6" s="12">
        <f>VLOOKUP($A6,$J$6:$P$26,2,FALSE)</f>
        <v>135</v>
      </c>
      <c r="C6" s="12">
        <f>VLOOKUP($A6,$J$6:$P$26,3,FALSE)</f>
        <v>35</v>
      </c>
      <c r="D6" s="12">
        <f>VLOOKUP($A6,$J$6:$P$26,4,FALSE)</f>
        <v>2</v>
      </c>
      <c r="E6" s="12">
        <f>VLOOKUP($A6,$J$6:$P$26,5,FALSE)</f>
        <v>10</v>
      </c>
      <c r="F6" s="12">
        <f>VLOOKUP($A6,$J$6:$P$26,6,FALSE)</f>
        <v>79</v>
      </c>
      <c r="G6" s="12">
        <f>VLOOKUP($A6,$J$6:$P$26,7,FALSE)</f>
        <v>9</v>
      </c>
      <c r="H6" s="2"/>
      <c r="I6" s="2"/>
      <c r="J6" s="11" t="s">
        <v>1</v>
      </c>
      <c r="K6" s="12">
        <v>135</v>
      </c>
      <c r="L6" s="12">
        <v>35</v>
      </c>
      <c r="M6" s="12">
        <v>2</v>
      </c>
      <c r="N6" s="12">
        <v>10</v>
      </c>
      <c r="O6" s="12">
        <v>79</v>
      </c>
      <c r="P6" s="12">
        <v>9</v>
      </c>
      <c r="Q6" s="2"/>
      <c r="R6" s="2"/>
    </row>
    <row r="7" spans="1:19" ht="13.5" customHeight="1" x14ac:dyDescent="0.2">
      <c r="A7" s="11" t="s">
        <v>2</v>
      </c>
      <c r="B7" s="12">
        <f t="shared" ref="B7:B25" si="0">VLOOKUP($A7,$J$6:$P$26,2,FALSE)</f>
        <v>98</v>
      </c>
      <c r="C7" s="12">
        <f t="shared" ref="C7:C25" si="1">VLOOKUP($A7,$J$6:$P$26,3,FALSE)</f>
        <v>19</v>
      </c>
      <c r="D7" s="12">
        <f t="shared" ref="D7:D25" si="2">VLOOKUP($A7,$J$6:$P$26,4,FALSE)</f>
        <v>2</v>
      </c>
      <c r="E7" s="12">
        <f t="shared" ref="E7:E25" si="3">VLOOKUP($A7,$J$6:$P$26,5,FALSE)</f>
        <v>20</v>
      </c>
      <c r="F7" s="12">
        <f t="shared" ref="F7:F25" si="4">VLOOKUP($A7,$J$6:$P$26,6,FALSE)</f>
        <v>55</v>
      </c>
      <c r="G7" s="12">
        <f t="shared" ref="G7:G25" si="5">VLOOKUP($A7,$J$6:$P$26,7,FALSE)</f>
        <v>2</v>
      </c>
      <c r="H7" s="2"/>
      <c r="I7" s="2"/>
      <c r="J7" s="11" t="s">
        <v>2</v>
      </c>
      <c r="K7" s="12">
        <v>98</v>
      </c>
      <c r="L7" s="12">
        <v>19</v>
      </c>
      <c r="M7" s="12">
        <v>2</v>
      </c>
      <c r="N7" s="12">
        <v>20</v>
      </c>
      <c r="O7" s="12">
        <v>55</v>
      </c>
      <c r="P7" s="12">
        <v>2</v>
      </c>
      <c r="Q7" s="2"/>
      <c r="R7" s="2"/>
    </row>
    <row r="8" spans="1:19" ht="13.5" customHeight="1" x14ac:dyDescent="0.2">
      <c r="A8" s="11" t="s">
        <v>3</v>
      </c>
      <c r="B8" s="12">
        <f t="shared" si="0"/>
        <v>137</v>
      </c>
      <c r="C8" s="12">
        <f t="shared" si="1"/>
        <v>54</v>
      </c>
      <c r="D8" s="12">
        <f t="shared" si="2"/>
        <v>1</v>
      </c>
      <c r="E8" s="12">
        <f t="shared" si="3"/>
        <v>4</v>
      </c>
      <c r="F8" s="12">
        <f t="shared" si="4"/>
        <v>70</v>
      </c>
      <c r="G8" s="12">
        <f t="shared" si="5"/>
        <v>8</v>
      </c>
      <c r="H8" s="2"/>
      <c r="I8" s="2"/>
      <c r="J8" s="11" t="s">
        <v>3</v>
      </c>
      <c r="K8" s="12">
        <v>137</v>
      </c>
      <c r="L8" s="12">
        <v>54</v>
      </c>
      <c r="M8" s="12">
        <v>1</v>
      </c>
      <c r="N8" s="12">
        <v>4</v>
      </c>
      <c r="O8" s="12">
        <v>70</v>
      </c>
      <c r="P8" s="12">
        <v>8</v>
      </c>
      <c r="Q8" s="2"/>
      <c r="R8" s="2"/>
    </row>
    <row r="9" spans="1:19" ht="13.5" customHeight="1" x14ac:dyDescent="0.2">
      <c r="A9" s="11" t="s">
        <v>4</v>
      </c>
      <c r="B9" s="12">
        <f t="shared" si="0"/>
        <v>89</v>
      </c>
      <c r="C9" s="12">
        <f t="shared" si="1"/>
        <v>34</v>
      </c>
      <c r="D9" s="12">
        <f t="shared" si="2"/>
        <v>0</v>
      </c>
      <c r="E9" s="12">
        <f t="shared" si="3"/>
        <v>10</v>
      </c>
      <c r="F9" s="12">
        <f t="shared" si="4"/>
        <v>38</v>
      </c>
      <c r="G9" s="12">
        <f t="shared" si="5"/>
        <v>7</v>
      </c>
      <c r="H9" s="2"/>
      <c r="I9" s="2"/>
      <c r="J9" s="11" t="s">
        <v>4</v>
      </c>
      <c r="K9" s="12">
        <v>89</v>
      </c>
      <c r="L9" s="12">
        <v>34</v>
      </c>
      <c r="M9" s="12">
        <v>0</v>
      </c>
      <c r="N9" s="12">
        <v>10</v>
      </c>
      <c r="O9" s="12">
        <v>38</v>
      </c>
      <c r="P9" s="12">
        <v>7</v>
      </c>
      <c r="Q9" s="2"/>
      <c r="R9" s="2"/>
    </row>
    <row r="10" spans="1:19" ht="13.5" customHeight="1" x14ac:dyDescent="0.2">
      <c r="A10" s="11" t="s">
        <v>5</v>
      </c>
      <c r="B10" s="12">
        <f t="shared" si="0"/>
        <v>112</v>
      </c>
      <c r="C10" s="12">
        <f t="shared" si="1"/>
        <v>46</v>
      </c>
      <c r="D10" s="12">
        <f t="shared" si="2"/>
        <v>1</v>
      </c>
      <c r="E10" s="12">
        <f t="shared" si="3"/>
        <v>8</v>
      </c>
      <c r="F10" s="12">
        <f t="shared" si="4"/>
        <v>48</v>
      </c>
      <c r="G10" s="12">
        <f t="shared" si="5"/>
        <v>9</v>
      </c>
      <c r="H10" s="2"/>
      <c r="I10" s="2"/>
      <c r="J10" s="11" t="s">
        <v>5</v>
      </c>
      <c r="K10" s="12">
        <v>112</v>
      </c>
      <c r="L10" s="12">
        <v>46</v>
      </c>
      <c r="M10" s="12">
        <v>1</v>
      </c>
      <c r="N10" s="12">
        <v>8</v>
      </c>
      <c r="O10" s="12">
        <v>48</v>
      </c>
      <c r="P10" s="12">
        <v>9</v>
      </c>
      <c r="Q10" s="2"/>
      <c r="R10" s="2"/>
    </row>
    <row r="11" spans="1:19" ht="13.5" customHeight="1" x14ac:dyDescent="0.2">
      <c r="A11" s="11" t="s">
        <v>6</v>
      </c>
      <c r="B11" s="12">
        <f t="shared" si="0"/>
        <v>82</v>
      </c>
      <c r="C11" s="12">
        <f t="shared" si="1"/>
        <v>37</v>
      </c>
      <c r="D11" s="12">
        <f t="shared" si="2"/>
        <v>1</v>
      </c>
      <c r="E11" s="12">
        <f t="shared" si="3"/>
        <v>9</v>
      </c>
      <c r="F11" s="12">
        <f t="shared" si="4"/>
        <v>31</v>
      </c>
      <c r="G11" s="12">
        <f t="shared" si="5"/>
        <v>4</v>
      </c>
      <c r="H11" s="2"/>
      <c r="I11" s="2"/>
      <c r="J11" s="11" t="s">
        <v>6</v>
      </c>
      <c r="K11" s="12">
        <v>82</v>
      </c>
      <c r="L11" s="12">
        <v>37</v>
      </c>
      <c r="M11" s="12">
        <v>1</v>
      </c>
      <c r="N11" s="12">
        <v>9</v>
      </c>
      <c r="O11" s="12">
        <v>31</v>
      </c>
      <c r="P11" s="12">
        <v>4</v>
      </c>
      <c r="Q11" s="2"/>
      <c r="R11" s="2"/>
    </row>
    <row r="12" spans="1:19" ht="13.5" customHeight="1" x14ac:dyDescent="0.2">
      <c r="A12" s="11" t="s">
        <v>7</v>
      </c>
      <c r="B12" s="12">
        <f t="shared" si="0"/>
        <v>87</v>
      </c>
      <c r="C12" s="12">
        <f t="shared" si="1"/>
        <v>35</v>
      </c>
      <c r="D12" s="12">
        <f t="shared" si="2"/>
        <v>1</v>
      </c>
      <c r="E12" s="12">
        <f t="shared" si="3"/>
        <v>7</v>
      </c>
      <c r="F12" s="12">
        <f t="shared" si="4"/>
        <v>41</v>
      </c>
      <c r="G12" s="12">
        <f t="shared" si="5"/>
        <v>3</v>
      </c>
      <c r="H12" s="2"/>
      <c r="I12" s="2"/>
      <c r="J12" s="11" t="s">
        <v>7</v>
      </c>
      <c r="K12" s="12">
        <v>87</v>
      </c>
      <c r="L12" s="12">
        <v>35</v>
      </c>
      <c r="M12" s="12">
        <v>1</v>
      </c>
      <c r="N12" s="12">
        <v>7</v>
      </c>
      <c r="O12" s="12">
        <v>41</v>
      </c>
      <c r="P12" s="12">
        <v>3</v>
      </c>
      <c r="Q12" s="2"/>
      <c r="R12" s="2"/>
    </row>
    <row r="13" spans="1:19" ht="13.5" customHeight="1" x14ac:dyDescent="0.2">
      <c r="A13" s="11" t="s">
        <v>23</v>
      </c>
      <c r="B13" s="12">
        <f t="shared" si="0"/>
        <v>85</v>
      </c>
      <c r="C13" s="12">
        <f t="shared" si="1"/>
        <v>24</v>
      </c>
      <c r="D13" s="12">
        <f t="shared" si="2"/>
        <v>2</v>
      </c>
      <c r="E13" s="12">
        <f t="shared" si="3"/>
        <v>7</v>
      </c>
      <c r="F13" s="12">
        <f t="shared" si="4"/>
        <v>49</v>
      </c>
      <c r="G13" s="12">
        <f t="shared" si="5"/>
        <v>3</v>
      </c>
      <c r="H13" s="2"/>
      <c r="I13" s="2"/>
      <c r="J13" s="11" t="s">
        <v>23</v>
      </c>
      <c r="K13" s="12">
        <v>85</v>
      </c>
      <c r="L13" s="12">
        <v>24</v>
      </c>
      <c r="M13" s="12">
        <v>2</v>
      </c>
      <c r="N13" s="12">
        <v>7</v>
      </c>
      <c r="O13" s="12">
        <v>49</v>
      </c>
      <c r="P13" s="12">
        <v>3</v>
      </c>
      <c r="Q13" s="2"/>
      <c r="R13" s="2"/>
    </row>
    <row r="14" spans="1:19" ht="13.5" customHeight="1" x14ac:dyDescent="0.2">
      <c r="A14" s="11" t="s">
        <v>8</v>
      </c>
      <c r="B14" s="12">
        <f t="shared" si="0"/>
        <v>38</v>
      </c>
      <c r="C14" s="12">
        <f t="shared" si="1"/>
        <v>12</v>
      </c>
      <c r="D14" s="12">
        <f t="shared" si="2"/>
        <v>0</v>
      </c>
      <c r="E14" s="12">
        <f t="shared" si="3"/>
        <v>6</v>
      </c>
      <c r="F14" s="12">
        <f t="shared" si="4"/>
        <v>19</v>
      </c>
      <c r="G14" s="12">
        <f t="shared" si="5"/>
        <v>1</v>
      </c>
      <c r="H14" s="2"/>
      <c r="I14" s="2"/>
      <c r="J14" s="11" t="s">
        <v>8</v>
      </c>
      <c r="K14" s="12">
        <v>38</v>
      </c>
      <c r="L14" s="12">
        <v>12</v>
      </c>
      <c r="M14" s="12">
        <v>0</v>
      </c>
      <c r="N14" s="12">
        <v>6</v>
      </c>
      <c r="O14" s="12">
        <v>19</v>
      </c>
      <c r="P14" s="12">
        <v>1</v>
      </c>
      <c r="Q14" s="2"/>
      <c r="R14" s="2"/>
    </row>
    <row r="15" spans="1:19" ht="13.5" customHeight="1" x14ac:dyDescent="0.2">
      <c r="A15" s="11" t="s">
        <v>9</v>
      </c>
      <c r="B15" s="12">
        <f t="shared" si="0"/>
        <v>138</v>
      </c>
      <c r="C15" s="12">
        <f t="shared" si="1"/>
        <v>58</v>
      </c>
      <c r="D15" s="12">
        <f t="shared" si="2"/>
        <v>1</v>
      </c>
      <c r="E15" s="12">
        <f t="shared" si="3"/>
        <v>9</v>
      </c>
      <c r="F15" s="12">
        <f t="shared" si="4"/>
        <v>64</v>
      </c>
      <c r="G15" s="12">
        <f t="shared" si="5"/>
        <v>6</v>
      </c>
      <c r="H15" s="2"/>
      <c r="I15" s="2"/>
      <c r="J15" s="11" t="s">
        <v>9</v>
      </c>
      <c r="K15" s="12">
        <v>138</v>
      </c>
      <c r="L15" s="12">
        <v>58</v>
      </c>
      <c r="M15" s="12">
        <v>1</v>
      </c>
      <c r="N15" s="12">
        <v>9</v>
      </c>
      <c r="O15" s="12">
        <v>64</v>
      </c>
      <c r="P15" s="12">
        <v>6</v>
      </c>
      <c r="Q15" s="2"/>
      <c r="R15" s="2"/>
    </row>
    <row r="16" spans="1:19" ht="13.5" customHeight="1" x14ac:dyDescent="0.2">
      <c r="A16" s="11" t="s">
        <v>10</v>
      </c>
      <c r="B16" s="12">
        <f t="shared" si="0"/>
        <v>125</v>
      </c>
      <c r="C16" s="12">
        <f t="shared" si="1"/>
        <v>36</v>
      </c>
      <c r="D16" s="12">
        <f t="shared" si="2"/>
        <v>0</v>
      </c>
      <c r="E16" s="12">
        <f t="shared" si="3"/>
        <v>15</v>
      </c>
      <c r="F16" s="12">
        <f t="shared" si="4"/>
        <v>68</v>
      </c>
      <c r="G16" s="12">
        <f t="shared" si="5"/>
        <v>6</v>
      </c>
      <c r="H16" s="2"/>
      <c r="I16" s="2"/>
      <c r="J16" s="11" t="s">
        <v>10</v>
      </c>
      <c r="K16" s="12">
        <v>125</v>
      </c>
      <c r="L16" s="12">
        <v>36</v>
      </c>
      <c r="M16" s="12">
        <v>0</v>
      </c>
      <c r="N16" s="12">
        <v>15</v>
      </c>
      <c r="O16" s="12">
        <v>68</v>
      </c>
      <c r="P16" s="12">
        <v>6</v>
      </c>
      <c r="Q16" s="2"/>
      <c r="R16" s="2"/>
    </row>
    <row r="17" spans="1:18" ht="13.5" customHeight="1" x14ac:dyDescent="0.2">
      <c r="A17" s="11" t="s">
        <v>11</v>
      </c>
      <c r="B17" s="12">
        <f t="shared" si="0"/>
        <v>78</v>
      </c>
      <c r="C17" s="12">
        <f t="shared" si="1"/>
        <v>19</v>
      </c>
      <c r="D17" s="12">
        <f t="shared" si="2"/>
        <v>2</v>
      </c>
      <c r="E17" s="12">
        <f t="shared" si="3"/>
        <v>12</v>
      </c>
      <c r="F17" s="12">
        <f t="shared" si="4"/>
        <v>37</v>
      </c>
      <c r="G17" s="12">
        <f t="shared" si="5"/>
        <v>8</v>
      </c>
      <c r="H17" s="2"/>
      <c r="I17" s="2"/>
      <c r="J17" s="11" t="s">
        <v>11</v>
      </c>
      <c r="K17" s="12">
        <v>78</v>
      </c>
      <c r="L17" s="12">
        <v>19</v>
      </c>
      <c r="M17" s="12">
        <v>2</v>
      </c>
      <c r="N17" s="12">
        <v>12</v>
      </c>
      <c r="O17" s="12">
        <v>37</v>
      </c>
      <c r="P17" s="12">
        <v>8</v>
      </c>
      <c r="Q17" s="2"/>
      <c r="R17" s="2"/>
    </row>
    <row r="18" spans="1:18" ht="13.5" customHeight="1" x14ac:dyDescent="0.2">
      <c r="A18" s="11" t="s">
        <v>12</v>
      </c>
      <c r="B18" s="12">
        <f t="shared" si="0"/>
        <v>119</v>
      </c>
      <c r="C18" s="12">
        <f t="shared" si="1"/>
        <v>42</v>
      </c>
      <c r="D18" s="12">
        <f t="shared" si="2"/>
        <v>1</v>
      </c>
      <c r="E18" s="12">
        <f t="shared" si="3"/>
        <v>5</v>
      </c>
      <c r="F18" s="12">
        <f t="shared" si="4"/>
        <v>68</v>
      </c>
      <c r="G18" s="12">
        <f t="shared" si="5"/>
        <v>3</v>
      </c>
      <c r="H18" s="2"/>
      <c r="I18" s="2"/>
      <c r="J18" s="11" t="s">
        <v>12</v>
      </c>
      <c r="K18" s="12">
        <v>119</v>
      </c>
      <c r="L18" s="12">
        <v>42</v>
      </c>
      <c r="M18" s="12">
        <v>1</v>
      </c>
      <c r="N18" s="12">
        <v>5</v>
      </c>
      <c r="O18" s="12">
        <v>68</v>
      </c>
      <c r="P18" s="12">
        <v>3</v>
      </c>
      <c r="Q18" s="2"/>
      <c r="R18" s="2"/>
    </row>
    <row r="19" spans="1:18" ht="13.5" customHeight="1" x14ac:dyDescent="0.2">
      <c r="A19" s="11" t="s">
        <v>26</v>
      </c>
      <c r="B19" s="12">
        <f t="shared" si="0"/>
        <v>238</v>
      </c>
      <c r="C19" s="12">
        <f t="shared" si="1"/>
        <v>69</v>
      </c>
      <c r="D19" s="12">
        <f t="shared" si="2"/>
        <v>1</v>
      </c>
      <c r="E19" s="12">
        <f t="shared" si="3"/>
        <v>17</v>
      </c>
      <c r="F19" s="12">
        <f t="shared" si="4"/>
        <v>132</v>
      </c>
      <c r="G19" s="12">
        <f t="shared" si="5"/>
        <v>19</v>
      </c>
      <c r="H19" s="2"/>
      <c r="I19" s="2"/>
      <c r="J19" s="11" t="s">
        <v>26</v>
      </c>
      <c r="K19" s="12">
        <v>238</v>
      </c>
      <c r="L19" s="12">
        <v>69</v>
      </c>
      <c r="M19" s="12">
        <v>1</v>
      </c>
      <c r="N19" s="12">
        <v>17</v>
      </c>
      <c r="O19" s="12">
        <v>132</v>
      </c>
      <c r="P19" s="12">
        <v>19</v>
      </c>
      <c r="Q19" s="2"/>
      <c r="R19" s="2"/>
    </row>
    <row r="20" spans="1:18" ht="13.5" customHeight="1" x14ac:dyDescent="0.2">
      <c r="A20" s="11" t="s">
        <v>13</v>
      </c>
      <c r="B20" s="12">
        <f t="shared" si="0"/>
        <v>71</v>
      </c>
      <c r="C20" s="12">
        <f t="shared" si="1"/>
        <v>35</v>
      </c>
      <c r="D20" s="12">
        <f t="shared" si="2"/>
        <v>0</v>
      </c>
      <c r="E20" s="12">
        <f t="shared" si="3"/>
        <v>6</v>
      </c>
      <c r="F20" s="12">
        <f t="shared" si="4"/>
        <v>27</v>
      </c>
      <c r="G20" s="12">
        <f t="shared" si="5"/>
        <v>3</v>
      </c>
      <c r="H20" s="2"/>
      <c r="I20" s="2"/>
      <c r="J20" s="11" t="s">
        <v>13</v>
      </c>
      <c r="K20" s="12">
        <v>71</v>
      </c>
      <c r="L20" s="12">
        <v>35</v>
      </c>
      <c r="M20" s="12">
        <v>0</v>
      </c>
      <c r="N20" s="12">
        <v>6</v>
      </c>
      <c r="O20" s="12">
        <v>27</v>
      </c>
      <c r="P20" s="12">
        <v>3</v>
      </c>
      <c r="Q20" s="2"/>
      <c r="R20" s="2"/>
    </row>
    <row r="21" spans="1:18" ht="13.5" customHeight="1" x14ac:dyDescent="0.2">
      <c r="A21" s="11" t="s">
        <v>14</v>
      </c>
      <c r="B21" s="12">
        <f t="shared" si="0"/>
        <v>152</v>
      </c>
      <c r="C21" s="12">
        <f t="shared" si="1"/>
        <v>45</v>
      </c>
      <c r="D21" s="12">
        <f t="shared" si="2"/>
        <v>4</v>
      </c>
      <c r="E21" s="12">
        <f t="shared" si="3"/>
        <v>14</v>
      </c>
      <c r="F21" s="12">
        <f t="shared" si="4"/>
        <v>82</v>
      </c>
      <c r="G21" s="12">
        <f t="shared" si="5"/>
        <v>7</v>
      </c>
      <c r="H21" s="2"/>
      <c r="I21" s="2"/>
      <c r="J21" s="11" t="s">
        <v>14</v>
      </c>
      <c r="K21" s="12">
        <v>152</v>
      </c>
      <c r="L21" s="12">
        <v>45</v>
      </c>
      <c r="M21" s="12">
        <v>4</v>
      </c>
      <c r="N21" s="12">
        <v>14</v>
      </c>
      <c r="O21" s="12">
        <v>82</v>
      </c>
      <c r="P21" s="12">
        <v>7</v>
      </c>
      <c r="Q21" s="2"/>
      <c r="R21" s="2"/>
    </row>
    <row r="22" spans="1:18" ht="13.5" customHeight="1" x14ac:dyDescent="0.2">
      <c r="A22" s="11" t="s">
        <v>15</v>
      </c>
      <c r="B22" s="12">
        <f t="shared" si="0"/>
        <v>78</v>
      </c>
      <c r="C22" s="12">
        <f t="shared" si="1"/>
        <v>48</v>
      </c>
      <c r="D22" s="12">
        <f t="shared" si="2"/>
        <v>1</v>
      </c>
      <c r="E22" s="12">
        <f t="shared" si="3"/>
        <v>5</v>
      </c>
      <c r="F22" s="12">
        <f t="shared" si="4"/>
        <v>23</v>
      </c>
      <c r="G22" s="12">
        <f t="shared" si="5"/>
        <v>1</v>
      </c>
      <c r="H22" s="2"/>
      <c r="I22" s="2"/>
      <c r="J22" s="11" t="s">
        <v>15</v>
      </c>
      <c r="K22" s="12">
        <v>78</v>
      </c>
      <c r="L22" s="12">
        <v>48</v>
      </c>
      <c r="M22" s="12">
        <v>1</v>
      </c>
      <c r="N22" s="12">
        <v>5</v>
      </c>
      <c r="O22" s="12">
        <v>23</v>
      </c>
      <c r="P22" s="12">
        <v>1</v>
      </c>
      <c r="Q22" s="2"/>
      <c r="R22" s="2"/>
    </row>
    <row r="23" spans="1:18" ht="13.5" customHeight="1" x14ac:dyDescent="0.2">
      <c r="A23" s="11" t="s">
        <v>27</v>
      </c>
      <c r="B23" s="12">
        <f t="shared" si="0"/>
        <v>140</v>
      </c>
      <c r="C23" s="12">
        <f t="shared" si="1"/>
        <v>41</v>
      </c>
      <c r="D23" s="12">
        <f t="shared" si="2"/>
        <v>2</v>
      </c>
      <c r="E23" s="12">
        <f t="shared" si="3"/>
        <v>11</v>
      </c>
      <c r="F23" s="12">
        <f t="shared" si="4"/>
        <v>81</v>
      </c>
      <c r="G23" s="12">
        <f t="shared" si="5"/>
        <v>5</v>
      </c>
      <c r="H23" s="2"/>
      <c r="I23" s="2"/>
      <c r="J23" s="11" t="s">
        <v>27</v>
      </c>
      <c r="K23" s="12">
        <v>140</v>
      </c>
      <c r="L23" s="12">
        <v>41</v>
      </c>
      <c r="M23" s="12">
        <v>2</v>
      </c>
      <c r="N23" s="12">
        <v>11</v>
      </c>
      <c r="O23" s="12">
        <v>81</v>
      </c>
      <c r="P23" s="12">
        <v>5</v>
      </c>
      <c r="Q23" s="2"/>
      <c r="R23" s="2"/>
    </row>
    <row r="24" spans="1:18" ht="13.5" customHeight="1" x14ac:dyDescent="0.2">
      <c r="A24" s="11" t="s">
        <v>16</v>
      </c>
      <c r="B24" s="12">
        <f t="shared" si="0"/>
        <v>135</v>
      </c>
      <c r="C24" s="12">
        <f t="shared" si="1"/>
        <v>57</v>
      </c>
      <c r="D24" s="12">
        <f t="shared" si="2"/>
        <v>2</v>
      </c>
      <c r="E24" s="12">
        <f t="shared" si="3"/>
        <v>17</v>
      </c>
      <c r="F24" s="12">
        <f t="shared" si="4"/>
        <v>52</v>
      </c>
      <c r="G24" s="12">
        <f t="shared" si="5"/>
        <v>7</v>
      </c>
      <c r="H24" s="2"/>
      <c r="I24" s="2"/>
      <c r="J24" s="11" t="s">
        <v>31</v>
      </c>
      <c r="K24" s="12">
        <v>9</v>
      </c>
      <c r="L24" s="12">
        <v>3</v>
      </c>
      <c r="M24" s="12">
        <v>0</v>
      </c>
      <c r="N24" s="12">
        <v>1</v>
      </c>
      <c r="O24" s="12">
        <v>5</v>
      </c>
      <c r="P24" s="12">
        <v>0</v>
      </c>
      <c r="Q24" s="2"/>
      <c r="R24" s="2"/>
    </row>
    <row r="25" spans="1:18" ht="13.5" customHeight="1" x14ac:dyDescent="0.2">
      <c r="A25" s="15" t="s">
        <v>17</v>
      </c>
      <c r="B25" s="12">
        <f t="shared" si="0"/>
        <v>2292</v>
      </c>
      <c r="C25" s="12">
        <f t="shared" si="1"/>
        <v>812</v>
      </c>
      <c r="D25" s="12">
        <f t="shared" si="2"/>
        <v>29</v>
      </c>
      <c r="E25" s="12">
        <f t="shared" si="3"/>
        <v>204</v>
      </c>
      <c r="F25" s="12">
        <f t="shared" si="4"/>
        <v>1126</v>
      </c>
      <c r="G25" s="12">
        <f t="shared" si="5"/>
        <v>121</v>
      </c>
      <c r="H25" s="16"/>
      <c r="I25" s="21"/>
      <c r="J25" s="11" t="s">
        <v>16</v>
      </c>
      <c r="K25" s="12">
        <v>135</v>
      </c>
      <c r="L25" s="12">
        <v>57</v>
      </c>
      <c r="M25" s="12">
        <v>2</v>
      </c>
      <c r="N25" s="12">
        <v>17</v>
      </c>
      <c r="O25" s="12">
        <v>52</v>
      </c>
      <c r="P25" s="12">
        <v>7</v>
      </c>
      <c r="Q25" s="2"/>
      <c r="R25" s="2"/>
    </row>
    <row r="26" spans="1:18" s="9" customFormat="1" ht="13.5" customHeight="1" x14ac:dyDescent="0.2">
      <c r="A26" s="5"/>
      <c r="B26" s="6"/>
      <c r="C26" s="6"/>
      <c r="D26" s="6"/>
      <c r="E26" s="6"/>
      <c r="F26" s="6"/>
      <c r="G26" s="6"/>
      <c r="H26" s="7"/>
      <c r="I26" s="7"/>
      <c r="J26" s="15" t="s">
        <v>17</v>
      </c>
      <c r="K26" s="16">
        <f>SUM(K5:K25)</f>
        <v>2292</v>
      </c>
      <c r="L26" s="16">
        <f t="shared" ref="L26:P26" si="6">SUM(L5:L25)</f>
        <v>812</v>
      </c>
      <c r="M26" s="16">
        <f t="shared" si="6"/>
        <v>29</v>
      </c>
      <c r="N26" s="16">
        <f t="shared" si="6"/>
        <v>204</v>
      </c>
      <c r="O26" s="16">
        <f t="shared" si="6"/>
        <v>1126</v>
      </c>
      <c r="P26" s="16">
        <f t="shared" si="6"/>
        <v>121</v>
      </c>
      <c r="Q26" s="16"/>
      <c r="R26" s="8"/>
    </row>
    <row r="27" spans="1:18" x14ac:dyDescent="0.2">
      <c r="A27" s="24" t="s">
        <v>28</v>
      </c>
      <c r="B27" s="24"/>
      <c r="C27" s="24"/>
      <c r="D27" s="24"/>
      <c r="E27" s="24"/>
      <c r="F27" s="24"/>
      <c r="G27" s="24"/>
      <c r="H27" s="24"/>
      <c r="I27" s="20"/>
      <c r="J27" s="5"/>
      <c r="K27" s="6"/>
      <c r="L27" s="6"/>
      <c r="M27" s="6"/>
      <c r="N27" s="6"/>
      <c r="O27" s="6"/>
      <c r="P27" s="6"/>
      <c r="Q27" s="7"/>
    </row>
    <row r="28" spans="1:18" ht="13.5" customHeight="1" x14ac:dyDescent="0.2">
      <c r="A28" s="11" t="s">
        <v>0</v>
      </c>
      <c r="B28" s="12">
        <f>SUM(K29+K47)</f>
        <v>8180</v>
      </c>
      <c r="C28" s="12">
        <f>SUM(L29+L48)</f>
        <v>3126</v>
      </c>
      <c r="D28" s="12">
        <f>SUM(M29+M48)</f>
        <v>117</v>
      </c>
      <c r="E28" s="12">
        <f>SUM(N29+N48)</f>
        <v>119</v>
      </c>
      <c r="F28" s="12">
        <f>SUM(O29+O48)</f>
        <v>1830</v>
      </c>
      <c r="G28" s="12">
        <f>SUM(P29+P48)</f>
        <v>222</v>
      </c>
      <c r="H28" s="2"/>
      <c r="I28" s="2"/>
      <c r="J28" s="24" t="s">
        <v>28</v>
      </c>
      <c r="K28" s="24"/>
      <c r="L28" s="24"/>
      <c r="M28" s="24"/>
      <c r="N28" s="24"/>
      <c r="O28" s="24"/>
      <c r="P28" s="24"/>
      <c r="Q28" s="24"/>
    </row>
    <row r="29" spans="1:18" ht="13.5" customHeight="1" x14ac:dyDescent="0.2">
      <c r="A29" s="11" t="s">
        <v>1</v>
      </c>
      <c r="B29" s="12">
        <f t="shared" ref="B29:B48" si="7">VLOOKUP($A29,$J$30:$P$50,2,FALSE)</f>
        <v>5304</v>
      </c>
      <c r="C29" s="12">
        <f t="shared" ref="C29:C48" si="8">VLOOKUP($A29,$J$30:$P$50,3,FALSE)</f>
        <v>416</v>
      </c>
      <c r="D29" s="12">
        <f t="shared" ref="D29:D48" si="9">VLOOKUP($A29,$J$30:$P$50,4,FALSE)</f>
        <v>24</v>
      </c>
      <c r="E29" s="12">
        <f t="shared" ref="E29:E48" si="10">VLOOKUP($A29,$J$30:$P$50,5,FALSE)</f>
        <v>2147</v>
      </c>
      <c r="F29" s="12">
        <f t="shared" ref="F29:F48" si="11">VLOOKUP($A29,$J$30:$P$50,6,FALSE)</f>
        <v>2111</v>
      </c>
      <c r="G29" s="12">
        <f t="shared" ref="G29:G48" si="12">VLOOKUP($A29,$J$30:$P$50,7,FALSE)</f>
        <v>606</v>
      </c>
      <c r="H29" s="2"/>
      <c r="I29" s="2"/>
      <c r="J29" s="11" t="s">
        <v>0</v>
      </c>
      <c r="K29" s="12">
        <v>5056</v>
      </c>
      <c r="L29" s="12">
        <v>3115</v>
      </c>
      <c r="M29" s="12">
        <v>117</v>
      </c>
      <c r="N29" s="12">
        <v>88</v>
      </c>
      <c r="O29" s="12">
        <v>1514</v>
      </c>
      <c r="P29" s="12">
        <v>222</v>
      </c>
      <c r="Q29" s="2"/>
    </row>
    <row r="30" spans="1:18" ht="13.5" customHeight="1" x14ac:dyDescent="0.2">
      <c r="A30" s="11" t="s">
        <v>2</v>
      </c>
      <c r="B30" s="12">
        <f t="shared" si="7"/>
        <v>1905</v>
      </c>
      <c r="C30" s="12">
        <f t="shared" si="8"/>
        <v>409</v>
      </c>
      <c r="D30" s="12">
        <f t="shared" si="9"/>
        <v>8</v>
      </c>
      <c r="E30" s="12">
        <f t="shared" si="10"/>
        <v>524</v>
      </c>
      <c r="F30" s="12">
        <f t="shared" si="11"/>
        <v>926</v>
      </c>
      <c r="G30" s="12">
        <f t="shared" si="12"/>
        <v>38</v>
      </c>
      <c r="H30" s="2"/>
      <c r="I30" s="2"/>
      <c r="J30" s="11" t="s">
        <v>1</v>
      </c>
      <c r="K30" s="12">
        <v>5304</v>
      </c>
      <c r="L30" s="12">
        <v>416</v>
      </c>
      <c r="M30" s="12">
        <v>24</v>
      </c>
      <c r="N30" s="12">
        <v>2147</v>
      </c>
      <c r="O30" s="12">
        <v>2111</v>
      </c>
      <c r="P30" s="12">
        <v>606</v>
      </c>
      <c r="Q30" s="2"/>
    </row>
    <row r="31" spans="1:18" ht="13.5" customHeight="1" x14ac:dyDescent="0.2">
      <c r="A31" s="11" t="s">
        <v>3</v>
      </c>
      <c r="B31" s="12">
        <f t="shared" si="7"/>
        <v>5322</v>
      </c>
      <c r="C31" s="12">
        <f t="shared" si="8"/>
        <v>2148</v>
      </c>
      <c r="D31" s="12">
        <f t="shared" si="9"/>
        <v>3</v>
      </c>
      <c r="E31" s="12">
        <f t="shared" si="10"/>
        <v>43</v>
      </c>
      <c r="F31" s="12">
        <f t="shared" si="11"/>
        <v>3049</v>
      </c>
      <c r="G31" s="12">
        <f t="shared" si="12"/>
        <v>79</v>
      </c>
      <c r="H31" s="2"/>
      <c r="I31" s="2"/>
      <c r="J31" s="11" t="s">
        <v>2</v>
      </c>
      <c r="K31" s="12">
        <v>1905</v>
      </c>
      <c r="L31" s="12">
        <v>409</v>
      </c>
      <c r="M31" s="12">
        <v>8</v>
      </c>
      <c r="N31" s="12">
        <v>524</v>
      </c>
      <c r="O31" s="12">
        <v>926</v>
      </c>
      <c r="P31" s="12">
        <v>38</v>
      </c>
      <c r="Q31" s="2"/>
    </row>
    <row r="32" spans="1:18" ht="13.5" customHeight="1" x14ac:dyDescent="0.2">
      <c r="A32" s="11" t="s">
        <v>4</v>
      </c>
      <c r="B32" s="12">
        <f t="shared" si="7"/>
        <v>3999</v>
      </c>
      <c r="C32" s="12">
        <f t="shared" si="8"/>
        <v>1717</v>
      </c>
      <c r="D32" s="12">
        <f t="shared" si="9"/>
        <v>0</v>
      </c>
      <c r="E32" s="12">
        <f t="shared" si="10"/>
        <v>501</v>
      </c>
      <c r="F32" s="12">
        <f t="shared" si="11"/>
        <v>1656</v>
      </c>
      <c r="G32" s="12">
        <f t="shared" si="12"/>
        <v>125</v>
      </c>
      <c r="H32" s="2"/>
      <c r="I32" s="2"/>
      <c r="J32" s="11" t="s">
        <v>3</v>
      </c>
      <c r="K32" s="12">
        <v>5322</v>
      </c>
      <c r="L32" s="12">
        <v>2148</v>
      </c>
      <c r="M32" s="12">
        <v>3</v>
      </c>
      <c r="N32" s="12">
        <v>43</v>
      </c>
      <c r="O32" s="12">
        <v>3049</v>
      </c>
      <c r="P32" s="12">
        <v>79</v>
      </c>
      <c r="Q32" s="2"/>
    </row>
    <row r="33" spans="1:18" ht="13.5" customHeight="1" x14ac:dyDescent="0.2">
      <c r="A33" s="11" t="s">
        <v>5</v>
      </c>
      <c r="B33" s="12">
        <f t="shared" si="7"/>
        <v>2748</v>
      </c>
      <c r="C33" s="12">
        <f t="shared" si="8"/>
        <v>489</v>
      </c>
      <c r="D33" s="12">
        <f t="shared" si="9"/>
        <v>8</v>
      </c>
      <c r="E33" s="12">
        <f t="shared" si="10"/>
        <v>1536</v>
      </c>
      <c r="F33" s="12">
        <f t="shared" si="11"/>
        <v>606</v>
      </c>
      <c r="G33" s="12">
        <f t="shared" si="12"/>
        <v>109</v>
      </c>
      <c r="H33" s="2"/>
      <c r="I33" s="2"/>
      <c r="J33" s="11" t="s">
        <v>4</v>
      </c>
      <c r="K33" s="12">
        <v>3999</v>
      </c>
      <c r="L33" s="12">
        <v>1717</v>
      </c>
      <c r="M33" s="12">
        <v>0</v>
      </c>
      <c r="N33" s="12">
        <v>501</v>
      </c>
      <c r="O33" s="12">
        <v>1656</v>
      </c>
      <c r="P33" s="12">
        <v>125</v>
      </c>
      <c r="Q33" s="2"/>
    </row>
    <row r="34" spans="1:18" ht="13.5" customHeight="1" x14ac:dyDescent="0.2">
      <c r="A34" s="11" t="s">
        <v>6</v>
      </c>
      <c r="B34" s="12">
        <f t="shared" si="7"/>
        <v>2616</v>
      </c>
      <c r="C34" s="12">
        <f t="shared" si="8"/>
        <v>495</v>
      </c>
      <c r="D34" s="12">
        <f t="shared" si="9"/>
        <v>2</v>
      </c>
      <c r="E34" s="12">
        <f t="shared" si="10"/>
        <v>863</v>
      </c>
      <c r="F34" s="12">
        <f t="shared" si="11"/>
        <v>969</v>
      </c>
      <c r="G34" s="12">
        <f t="shared" si="12"/>
        <v>287</v>
      </c>
      <c r="H34" s="2"/>
      <c r="I34" s="2"/>
      <c r="J34" s="11" t="s">
        <v>5</v>
      </c>
      <c r="K34" s="12">
        <v>2748</v>
      </c>
      <c r="L34" s="12">
        <v>489</v>
      </c>
      <c r="M34" s="12">
        <v>8</v>
      </c>
      <c r="N34" s="12">
        <v>1536</v>
      </c>
      <c r="O34" s="12">
        <v>606</v>
      </c>
      <c r="P34" s="12">
        <v>109</v>
      </c>
      <c r="Q34" s="2"/>
    </row>
    <row r="35" spans="1:18" ht="13.5" customHeight="1" x14ac:dyDescent="0.2">
      <c r="A35" s="11" t="s">
        <v>7</v>
      </c>
      <c r="B35" s="12">
        <f t="shared" si="7"/>
        <v>2988</v>
      </c>
      <c r="C35" s="12">
        <f t="shared" si="8"/>
        <v>952</v>
      </c>
      <c r="D35" s="12">
        <f t="shared" si="9"/>
        <v>13</v>
      </c>
      <c r="E35" s="12">
        <f t="shared" si="10"/>
        <v>904</v>
      </c>
      <c r="F35" s="12">
        <f t="shared" si="11"/>
        <v>1018</v>
      </c>
      <c r="G35" s="12">
        <f t="shared" si="12"/>
        <v>101</v>
      </c>
      <c r="H35" s="2"/>
      <c r="I35" s="2"/>
      <c r="J35" s="11" t="s">
        <v>6</v>
      </c>
      <c r="K35" s="12">
        <v>2616</v>
      </c>
      <c r="L35" s="12">
        <v>495</v>
      </c>
      <c r="M35" s="12">
        <v>2</v>
      </c>
      <c r="N35" s="12">
        <v>863</v>
      </c>
      <c r="O35" s="12">
        <v>969</v>
      </c>
      <c r="P35" s="12">
        <v>287</v>
      </c>
      <c r="Q35" s="2"/>
    </row>
    <row r="36" spans="1:18" ht="13.5" customHeight="1" x14ac:dyDescent="0.2">
      <c r="A36" s="11" t="s">
        <v>23</v>
      </c>
      <c r="B36" s="12">
        <f t="shared" si="7"/>
        <v>3313</v>
      </c>
      <c r="C36" s="12">
        <f t="shared" si="8"/>
        <v>1201</v>
      </c>
      <c r="D36" s="12">
        <f t="shared" si="9"/>
        <v>23</v>
      </c>
      <c r="E36" s="12">
        <f t="shared" si="10"/>
        <v>161</v>
      </c>
      <c r="F36" s="12">
        <f t="shared" si="11"/>
        <v>1785</v>
      </c>
      <c r="G36" s="12">
        <f t="shared" si="12"/>
        <v>143</v>
      </c>
      <c r="H36" s="2"/>
      <c r="I36" s="2"/>
      <c r="J36" s="11" t="s">
        <v>7</v>
      </c>
      <c r="K36" s="12">
        <v>2988</v>
      </c>
      <c r="L36" s="12">
        <v>952</v>
      </c>
      <c r="M36" s="12">
        <v>13</v>
      </c>
      <c r="N36" s="12">
        <v>904</v>
      </c>
      <c r="O36" s="12">
        <v>1018</v>
      </c>
      <c r="P36" s="12">
        <v>101</v>
      </c>
      <c r="Q36" s="2"/>
    </row>
    <row r="37" spans="1:18" ht="13.5" customHeight="1" x14ac:dyDescent="0.2">
      <c r="A37" s="11" t="s">
        <v>8</v>
      </c>
      <c r="B37" s="12">
        <f t="shared" si="7"/>
        <v>2001</v>
      </c>
      <c r="C37" s="12">
        <f t="shared" si="8"/>
        <v>100</v>
      </c>
      <c r="D37" s="12">
        <f t="shared" si="9"/>
        <v>0</v>
      </c>
      <c r="E37" s="12">
        <f t="shared" si="10"/>
        <v>943</v>
      </c>
      <c r="F37" s="12">
        <f t="shared" si="11"/>
        <v>946</v>
      </c>
      <c r="G37" s="12">
        <f t="shared" si="12"/>
        <v>12</v>
      </c>
      <c r="H37" s="2"/>
      <c r="I37" s="2"/>
      <c r="J37" s="11" t="s">
        <v>23</v>
      </c>
      <c r="K37" s="12">
        <v>3313</v>
      </c>
      <c r="L37" s="12">
        <v>1201</v>
      </c>
      <c r="M37" s="12">
        <v>23</v>
      </c>
      <c r="N37" s="12">
        <v>161</v>
      </c>
      <c r="O37" s="12">
        <v>1785</v>
      </c>
      <c r="P37" s="12">
        <v>143</v>
      </c>
      <c r="Q37" s="2"/>
    </row>
    <row r="38" spans="1:18" ht="13.5" customHeight="1" x14ac:dyDescent="0.2">
      <c r="A38" s="11" t="s">
        <v>9</v>
      </c>
      <c r="B38" s="12">
        <f t="shared" si="7"/>
        <v>2106</v>
      </c>
      <c r="C38" s="12">
        <f t="shared" si="8"/>
        <v>646</v>
      </c>
      <c r="D38" s="12">
        <f t="shared" si="9"/>
        <v>7</v>
      </c>
      <c r="E38" s="12">
        <f t="shared" si="10"/>
        <v>96</v>
      </c>
      <c r="F38" s="12">
        <f t="shared" si="11"/>
        <v>1263</v>
      </c>
      <c r="G38" s="12">
        <f t="shared" si="12"/>
        <v>94</v>
      </c>
      <c r="H38" s="2"/>
      <c r="I38" s="2"/>
      <c r="J38" s="11" t="s">
        <v>8</v>
      </c>
      <c r="K38" s="12">
        <v>2001</v>
      </c>
      <c r="L38" s="12">
        <v>100</v>
      </c>
      <c r="M38" s="12">
        <v>0</v>
      </c>
      <c r="N38" s="12">
        <v>943</v>
      </c>
      <c r="O38" s="12">
        <v>946</v>
      </c>
      <c r="P38" s="12">
        <v>12</v>
      </c>
      <c r="Q38" s="2"/>
    </row>
    <row r="39" spans="1:18" ht="13.5" customHeight="1" x14ac:dyDescent="0.2">
      <c r="A39" s="11" t="s">
        <v>10</v>
      </c>
      <c r="B39" s="12">
        <f t="shared" si="7"/>
        <v>4756</v>
      </c>
      <c r="C39" s="12">
        <f t="shared" si="8"/>
        <v>1326</v>
      </c>
      <c r="D39" s="12">
        <f t="shared" si="9"/>
        <v>0</v>
      </c>
      <c r="E39" s="12">
        <f t="shared" si="10"/>
        <v>565</v>
      </c>
      <c r="F39" s="12">
        <f t="shared" si="11"/>
        <v>2757</v>
      </c>
      <c r="G39" s="12">
        <f t="shared" si="12"/>
        <v>108</v>
      </c>
      <c r="H39" s="2"/>
      <c r="I39" s="2"/>
      <c r="J39" s="11" t="s">
        <v>9</v>
      </c>
      <c r="K39" s="12">
        <v>2106</v>
      </c>
      <c r="L39" s="12">
        <v>646</v>
      </c>
      <c r="M39" s="12">
        <v>7</v>
      </c>
      <c r="N39" s="12">
        <v>96</v>
      </c>
      <c r="O39" s="12">
        <v>1263</v>
      </c>
      <c r="P39" s="12">
        <v>94</v>
      </c>
      <c r="Q39" s="2"/>
    </row>
    <row r="40" spans="1:18" ht="13.5" customHeight="1" x14ac:dyDescent="0.2">
      <c r="A40" s="11" t="s">
        <v>11</v>
      </c>
      <c r="B40" s="12">
        <f t="shared" si="7"/>
        <v>6451</v>
      </c>
      <c r="C40" s="12">
        <f t="shared" si="8"/>
        <v>2639</v>
      </c>
      <c r="D40" s="12">
        <f t="shared" si="9"/>
        <v>42</v>
      </c>
      <c r="E40" s="12">
        <f t="shared" si="10"/>
        <v>1776</v>
      </c>
      <c r="F40" s="12">
        <f t="shared" si="11"/>
        <v>1744</v>
      </c>
      <c r="G40" s="12">
        <f t="shared" si="12"/>
        <v>250</v>
      </c>
      <c r="H40" s="2"/>
      <c r="I40" s="2"/>
      <c r="J40" s="11" t="s">
        <v>10</v>
      </c>
      <c r="K40" s="12">
        <v>4756</v>
      </c>
      <c r="L40" s="12">
        <v>1326</v>
      </c>
      <c r="M40" s="12">
        <v>0</v>
      </c>
      <c r="N40" s="12">
        <v>565</v>
      </c>
      <c r="O40" s="12">
        <v>2757</v>
      </c>
      <c r="P40" s="12">
        <v>108</v>
      </c>
      <c r="Q40" s="2"/>
    </row>
    <row r="41" spans="1:18" ht="13.5" customHeight="1" x14ac:dyDescent="0.2">
      <c r="A41" s="11" t="s">
        <v>12</v>
      </c>
      <c r="B41" s="12">
        <f t="shared" si="7"/>
        <v>2696</v>
      </c>
      <c r="C41" s="12">
        <f t="shared" si="8"/>
        <v>476</v>
      </c>
      <c r="D41" s="12">
        <f t="shared" si="9"/>
        <v>5</v>
      </c>
      <c r="E41" s="12">
        <f t="shared" si="10"/>
        <v>628</v>
      </c>
      <c r="F41" s="12">
        <f t="shared" si="11"/>
        <v>1577</v>
      </c>
      <c r="G41" s="12">
        <f t="shared" si="12"/>
        <v>10</v>
      </c>
      <c r="H41" s="2"/>
      <c r="I41" s="2"/>
      <c r="J41" s="11" t="s">
        <v>11</v>
      </c>
      <c r="K41" s="12">
        <v>6451</v>
      </c>
      <c r="L41" s="12">
        <v>2639</v>
      </c>
      <c r="M41" s="12">
        <v>42</v>
      </c>
      <c r="N41" s="12">
        <v>1776</v>
      </c>
      <c r="O41" s="12">
        <v>1744</v>
      </c>
      <c r="P41" s="12">
        <v>250</v>
      </c>
      <c r="Q41" s="2"/>
    </row>
    <row r="42" spans="1:18" ht="13.5" customHeight="1" x14ac:dyDescent="0.2">
      <c r="A42" s="11" t="s">
        <v>26</v>
      </c>
      <c r="B42" s="12">
        <f t="shared" si="7"/>
        <v>13979</v>
      </c>
      <c r="C42" s="12">
        <f t="shared" si="8"/>
        <v>6077</v>
      </c>
      <c r="D42" s="12">
        <f t="shared" si="9"/>
        <v>51</v>
      </c>
      <c r="E42" s="12">
        <f t="shared" si="10"/>
        <v>996</v>
      </c>
      <c r="F42" s="12">
        <f t="shared" si="11"/>
        <v>6278</v>
      </c>
      <c r="G42" s="12">
        <f t="shared" si="12"/>
        <v>577</v>
      </c>
      <c r="H42" s="2"/>
      <c r="I42" s="2"/>
      <c r="J42" s="11" t="s">
        <v>12</v>
      </c>
      <c r="K42" s="12">
        <v>2696</v>
      </c>
      <c r="L42" s="12">
        <v>476</v>
      </c>
      <c r="M42" s="12">
        <v>5</v>
      </c>
      <c r="N42" s="12">
        <v>628</v>
      </c>
      <c r="O42" s="12">
        <v>1577</v>
      </c>
      <c r="P42" s="12">
        <v>10</v>
      </c>
      <c r="Q42" s="2"/>
    </row>
    <row r="43" spans="1:18" ht="13.5" customHeight="1" x14ac:dyDescent="0.2">
      <c r="A43" s="11" t="s">
        <v>13</v>
      </c>
      <c r="B43" s="12">
        <f t="shared" si="7"/>
        <v>1459</v>
      </c>
      <c r="C43" s="12">
        <f t="shared" si="8"/>
        <v>764</v>
      </c>
      <c r="D43" s="12">
        <f t="shared" si="9"/>
        <v>0</v>
      </c>
      <c r="E43" s="12">
        <f t="shared" si="10"/>
        <v>59</v>
      </c>
      <c r="F43" s="12">
        <f t="shared" si="11"/>
        <v>487</v>
      </c>
      <c r="G43" s="12">
        <f t="shared" si="12"/>
        <v>149</v>
      </c>
      <c r="H43" s="2"/>
      <c r="I43" s="2"/>
      <c r="J43" s="11" t="s">
        <v>26</v>
      </c>
      <c r="K43" s="12">
        <v>13979</v>
      </c>
      <c r="L43" s="12">
        <v>6077</v>
      </c>
      <c r="M43" s="12">
        <v>51</v>
      </c>
      <c r="N43" s="12">
        <v>996</v>
      </c>
      <c r="O43" s="12">
        <v>6278</v>
      </c>
      <c r="P43" s="12">
        <v>577</v>
      </c>
      <c r="Q43" s="2"/>
    </row>
    <row r="44" spans="1:18" ht="13.5" customHeight="1" x14ac:dyDescent="0.2">
      <c r="A44" s="11" t="s">
        <v>14</v>
      </c>
      <c r="B44" s="12">
        <f t="shared" si="7"/>
        <v>14789</v>
      </c>
      <c r="C44" s="12">
        <f t="shared" si="8"/>
        <v>1568</v>
      </c>
      <c r="D44" s="12">
        <f t="shared" si="9"/>
        <v>5827</v>
      </c>
      <c r="E44" s="12">
        <f t="shared" si="10"/>
        <v>215</v>
      </c>
      <c r="F44" s="12">
        <f t="shared" si="11"/>
        <v>6222</v>
      </c>
      <c r="G44" s="12">
        <f t="shared" si="12"/>
        <v>957</v>
      </c>
      <c r="H44" s="2"/>
      <c r="I44" s="2"/>
      <c r="J44" s="11" t="s">
        <v>13</v>
      </c>
      <c r="K44" s="12">
        <v>1459</v>
      </c>
      <c r="L44" s="12">
        <v>764</v>
      </c>
      <c r="M44" s="12">
        <v>0</v>
      </c>
      <c r="N44" s="12">
        <v>59</v>
      </c>
      <c r="O44" s="12">
        <v>487</v>
      </c>
      <c r="P44" s="12">
        <v>149</v>
      </c>
      <c r="Q44" s="2"/>
    </row>
    <row r="45" spans="1:18" ht="13.5" customHeight="1" x14ac:dyDescent="0.2">
      <c r="A45" s="11" t="s">
        <v>15</v>
      </c>
      <c r="B45" s="12">
        <f t="shared" si="7"/>
        <v>1883</v>
      </c>
      <c r="C45" s="12">
        <f t="shared" si="8"/>
        <v>520</v>
      </c>
      <c r="D45" s="12">
        <f t="shared" si="9"/>
        <v>150</v>
      </c>
      <c r="E45" s="12">
        <f t="shared" si="10"/>
        <v>327</v>
      </c>
      <c r="F45" s="12">
        <f t="shared" si="11"/>
        <v>838</v>
      </c>
      <c r="G45" s="12">
        <f t="shared" si="12"/>
        <v>48</v>
      </c>
      <c r="H45" s="2"/>
      <c r="I45" s="2"/>
      <c r="J45" s="11" t="s">
        <v>14</v>
      </c>
      <c r="K45" s="12">
        <v>14789</v>
      </c>
      <c r="L45" s="12">
        <v>1568</v>
      </c>
      <c r="M45" s="12">
        <v>5827</v>
      </c>
      <c r="N45" s="12">
        <v>215</v>
      </c>
      <c r="O45" s="12">
        <v>6222</v>
      </c>
      <c r="P45" s="12">
        <v>957</v>
      </c>
      <c r="Q45" s="2"/>
    </row>
    <row r="46" spans="1:18" ht="13.5" customHeight="1" x14ac:dyDescent="0.2">
      <c r="A46" s="11" t="s">
        <v>27</v>
      </c>
      <c r="B46" s="12">
        <f t="shared" si="7"/>
        <v>3124</v>
      </c>
      <c r="C46" s="12">
        <f t="shared" si="8"/>
        <v>551</v>
      </c>
      <c r="D46" s="12">
        <f t="shared" si="9"/>
        <v>13</v>
      </c>
      <c r="E46" s="12">
        <f t="shared" si="10"/>
        <v>781</v>
      </c>
      <c r="F46" s="12">
        <f t="shared" si="11"/>
        <v>1713</v>
      </c>
      <c r="G46" s="12">
        <f t="shared" si="12"/>
        <v>66</v>
      </c>
      <c r="H46" s="2"/>
      <c r="I46" s="2"/>
      <c r="J46" s="11" t="s">
        <v>15</v>
      </c>
      <c r="K46" s="12">
        <v>1883</v>
      </c>
      <c r="L46" s="12">
        <v>520</v>
      </c>
      <c r="M46" s="12">
        <v>150</v>
      </c>
      <c r="N46" s="12">
        <v>327</v>
      </c>
      <c r="O46" s="12">
        <v>838</v>
      </c>
      <c r="P46" s="12">
        <v>48</v>
      </c>
      <c r="Q46" s="2"/>
    </row>
    <row r="47" spans="1:18" ht="13.5" customHeight="1" x14ac:dyDescent="0.2">
      <c r="A47" s="11" t="s">
        <v>16</v>
      </c>
      <c r="B47" s="12">
        <f t="shared" si="7"/>
        <v>5454</v>
      </c>
      <c r="C47" s="12">
        <f t="shared" si="8"/>
        <v>1610</v>
      </c>
      <c r="D47" s="12">
        <f t="shared" si="9"/>
        <v>1326</v>
      </c>
      <c r="E47" s="12">
        <f t="shared" si="10"/>
        <v>337</v>
      </c>
      <c r="F47" s="12">
        <f t="shared" si="11"/>
        <v>1968</v>
      </c>
      <c r="G47" s="12">
        <f t="shared" si="12"/>
        <v>213</v>
      </c>
      <c r="H47" s="2"/>
      <c r="I47" s="2"/>
      <c r="J47" s="11" t="s">
        <v>27</v>
      </c>
      <c r="K47" s="12">
        <v>3124</v>
      </c>
      <c r="L47" s="12">
        <v>551</v>
      </c>
      <c r="M47" s="12">
        <v>13</v>
      </c>
      <c r="N47" s="12">
        <v>781</v>
      </c>
      <c r="O47" s="12">
        <v>1713</v>
      </c>
      <c r="P47" s="12">
        <v>66</v>
      </c>
      <c r="Q47" s="2"/>
      <c r="R47" s="2"/>
    </row>
    <row r="48" spans="1:18" ht="13.5" customHeight="1" x14ac:dyDescent="0.2">
      <c r="A48" s="18" t="s">
        <v>32</v>
      </c>
      <c r="B48" s="12">
        <f t="shared" si="7"/>
        <v>92307</v>
      </c>
      <c r="C48" s="12">
        <f t="shared" si="8"/>
        <v>27230</v>
      </c>
      <c r="D48" s="12">
        <f t="shared" si="9"/>
        <v>7619</v>
      </c>
      <c r="E48" s="12">
        <f t="shared" si="10"/>
        <v>13521</v>
      </c>
      <c r="F48" s="12">
        <f t="shared" si="11"/>
        <v>39743</v>
      </c>
      <c r="G48" s="12">
        <f t="shared" si="12"/>
        <v>4194</v>
      </c>
      <c r="H48" s="16"/>
      <c r="I48" s="21"/>
      <c r="J48" s="11" t="s">
        <v>31</v>
      </c>
      <c r="K48" s="12">
        <v>358</v>
      </c>
      <c r="L48" s="12">
        <v>11</v>
      </c>
      <c r="M48" s="12">
        <v>0</v>
      </c>
      <c r="N48" s="12">
        <v>31</v>
      </c>
      <c r="O48" s="12">
        <v>316</v>
      </c>
      <c r="P48" s="12">
        <v>0</v>
      </c>
      <c r="Q48" s="2"/>
      <c r="R48" s="2"/>
    </row>
    <row r="49" spans="10:17" x14ac:dyDescent="0.2">
      <c r="J49" s="11" t="s">
        <v>16</v>
      </c>
      <c r="K49" s="22">
        <v>5454</v>
      </c>
      <c r="L49" s="22">
        <v>1610</v>
      </c>
      <c r="M49" s="23">
        <v>1326</v>
      </c>
      <c r="N49" s="22">
        <v>337</v>
      </c>
      <c r="O49" s="22">
        <v>1968</v>
      </c>
      <c r="P49" s="22">
        <v>213</v>
      </c>
    </row>
    <row r="50" spans="10:17" x14ac:dyDescent="0.2">
      <c r="J50" s="18" t="s">
        <v>32</v>
      </c>
      <c r="K50" s="16">
        <f>SUM(K29:K49)</f>
        <v>92307</v>
      </c>
      <c r="L50" s="16">
        <f t="shared" ref="L50:P50" si="13">SUM(L29:L49)</f>
        <v>27230</v>
      </c>
      <c r="M50" s="16">
        <f t="shared" si="13"/>
        <v>7619</v>
      </c>
      <c r="N50" s="16">
        <f t="shared" si="13"/>
        <v>13521</v>
      </c>
      <c r="O50" s="16">
        <f t="shared" si="13"/>
        <v>39743</v>
      </c>
      <c r="P50" s="16">
        <f t="shared" si="13"/>
        <v>4194</v>
      </c>
      <c r="Q50" s="16"/>
    </row>
  </sheetData>
  <mergeCells count="4">
    <mergeCell ref="J4:Q4"/>
    <mergeCell ref="J28:Q28"/>
    <mergeCell ref="A4:H4"/>
    <mergeCell ref="A27:H27"/>
  </mergeCells>
  <phoneticPr fontId="0" type="noConversion"/>
  <pageMargins left="0.59055118110236227" right="0.59055118110236227" top="1.1811023622047245" bottom="0.78740157480314965" header="0.51181102362204722" footer="0.51181102362204722"/>
  <pageSetup paperSize="9" orientation="portrait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Berechnung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 Gabi</dc:creator>
  <cp:lastModifiedBy>Velas Gabriele (RU7)</cp:lastModifiedBy>
  <cp:lastPrinted>2022-07-28T07:07:29Z</cp:lastPrinted>
  <dcterms:created xsi:type="dcterms:W3CDTF">1998-11-20T07:41:07Z</dcterms:created>
  <dcterms:modified xsi:type="dcterms:W3CDTF">2025-08-28T10:54:58Z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1151600342</vt:i4>
  </property>
  <property fmtid="{D5CDD505-2E9C-101B-9397-08002B2CF9AE}" pid="3" name="_EmailSubject">
    <vt:lpwstr>Daten für das Statistische Handbuch des Landes Niederösterreich</vt:lpwstr>
  </property>
  <property fmtid="{D5CDD505-2E9C-101B-9397-08002B2CF9AE}" pid="4" name="_AuthorEmail">
    <vt:lpwstr>gerhard.sonnberger@noel.gv.at</vt:lpwstr>
  </property>
  <property fmtid="{D5CDD505-2E9C-101B-9397-08002B2CF9AE}" pid="5" name="_AuthorEmailDisplayName">
    <vt:lpwstr>Sonnberger Gerhard</vt:lpwstr>
  </property>
  <property fmtid="{D5CDD505-2E9C-101B-9397-08002B2CF9AE}" pid="6" name="_ReviewingToolsShownOnce">
    <vt:lpwstr/>
  </property>
</Properties>
</file>